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  <sheet name="Лист2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/>
  <c r="K66" l="1"/>
  <c r="K65"/>
  <c r="H64"/>
  <c r="K64" s="1"/>
  <c r="H63"/>
  <c r="K63" s="1"/>
  <c r="K62"/>
  <c r="H61"/>
  <c r="K61" s="1"/>
  <c r="K60"/>
  <c r="K59"/>
  <c r="K58"/>
  <c r="K57"/>
  <c r="K56"/>
  <c r="K55"/>
  <c r="K54"/>
  <c r="K53"/>
  <c r="K52"/>
  <c r="K51"/>
  <c r="K50"/>
  <c r="K49"/>
  <c r="K48"/>
  <c r="K47"/>
  <c r="K46"/>
  <c r="K45"/>
  <c r="K44"/>
  <c r="H43"/>
  <c r="K43" s="1"/>
</calcChain>
</file>

<file path=xl/sharedStrings.xml><?xml version="1.0" encoding="utf-8"?>
<sst xmlns="http://schemas.openxmlformats.org/spreadsheetml/2006/main" count="364" uniqueCount="110">
  <si>
    <t>Наименование заказчика</t>
  </si>
  <si>
    <t>Открытое акционерное общество "Пассажирское автотранспортное предприятие №1"</t>
  </si>
  <si>
    <t>Адрес местонахождения заказчика</t>
  </si>
  <si>
    <t>152907, Ярославская область, г. Рыбинск, ул. 9 Мая, 61</t>
  </si>
  <si>
    <t>Телефон заказчика</t>
  </si>
  <si>
    <t>(4855) 24-58-02</t>
  </si>
  <si>
    <t>Электронная почта заказчика</t>
  </si>
  <si>
    <t>ИНН</t>
  </si>
  <si>
    <t>7610100584</t>
  </si>
  <si>
    <t>КПП</t>
  </si>
  <si>
    <t>761001001</t>
  </si>
  <si>
    <t>ОКАТО</t>
  </si>
  <si>
    <t>78415000000</t>
  </si>
  <si>
    <t>№</t>
  </si>
  <si>
    <t>ОКВЭД</t>
  </si>
  <si>
    <t>ОКДП</t>
  </si>
  <si>
    <t>Условия договора</t>
  </si>
  <si>
    <t>Способ закупки</t>
  </si>
  <si>
    <t>Закупка в эл. форме</t>
  </si>
  <si>
    <t>Предмет договора</t>
  </si>
  <si>
    <t>Минимально необходимые требования, предъявляемые к закупаемым товарам, работам, услугам</t>
  </si>
  <si>
    <t>Ед. измерения</t>
  </si>
  <si>
    <t>Сведения о количестве (объеме)</t>
  </si>
  <si>
    <t>Регион поставки товаров, выполнения работ, оказания услуг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</si>
  <si>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</si>
  <si>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</si>
  <si>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</si>
  <si>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</si>
  <si>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</si>
  <si>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</si>
  <si>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</si>
  <si>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</si>
  <si>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>Штука</t>
  </si>
  <si>
    <t>город Рыбинск</t>
  </si>
  <si>
    <t>Запрос предложений</t>
  </si>
  <si>
    <t>нет</t>
  </si>
  <si>
    <t>66.03.3</t>
  </si>
  <si>
    <t>Услуги по страхованию обязательной ответственности перевозчика</t>
  </si>
  <si>
    <t>Определены законодательством</t>
  </si>
  <si>
    <t>Определены тех. заданием</t>
  </si>
  <si>
    <t>прямая</t>
  </si>
  <si>
    <t>Неисключительные права использования СБИС+</t>
  </si>
  <si>
    <t>Биотестирование сточных вод</t>
  </si>
  <si>
    <t>90.00.2</t>
  </si>
  <si>
    <t>Сбор и транспортировка ТБ</t>
  </si>
  <si>
    <t>Услуги вневедомственной охраны</t>
  </si>
  <si>
    <t>Услуги по переодическому медицинскому осмотру</t>
  </si>
  <si>
    <t>Услуги по обслуживанию программы бухгалтерского учёта "Флагман"</t>
  </si>
  <si>
    <t>Сопровождение программы "Консультант-Плюс"</t>
  </si>
  <si>
    <t>Консультационные услуги в сфере права и налогового законодательства</t>
  </si>
  <si>
    <t>45.21.7</t>
  </si>
  <si>
    <t>Кап. ремонт части кровли здания гаража</t>
  </si>
  <si>
    <t>Обслуживание кассовых аппаратов</t>
  </si>
  <si>
    <t>Обслуживание оргтехники</t>
  </si>
  <si>
    <t>Техническое обслуживание оборудования охранно-пожарной сигнализации</t>
  </si>
  <si>
    <t>Ремонт валидаторов</t>
  </si>
  <si>
    <t>64.20.11</t>
  </si>
  <si>
    <t>Услуги связи, интернет</t>
  </si>
  <si>
    <t>Обеспечение связи приборов ГЛОНАСС</t>
  </si>
  <si>
    <t>Технический осмотр транспортных средств</t>
  </si>
  <si>
    <t>Инкассация наличной выручки</t>
  </si>
  <si>
    <t>Реализация проездных билетов</t>
  </si>
  <si>
    <t>Стирка спецодежды</t>
  </si>
  <si>
    <t>Поставка канцелярских товаров</t>
  </si>
  <si>
    <t>Аренда помещения</t>
  </si>
  <si>
    <t>41.00.2</t>
  </si>
  <si>
    <t>Водоотведение и стоки</t>
  </si>
  <si>
    <t>41.00.1</t>
  </si>
  <si>
    <t>Сверхнормативные выбросы воды</t>
  </si>
  <si>
    <t>Электроэнергия</t>
  </si>
  <si>
    <t>Металл</t>
  </si>
  <si>
    <t>Тонна</t>
  </si>
  <si>
    <t>Подшипники</t>
  </si>
  <si>
    <t>Накладки тормозные</t>
  </si>
  <si>
    <t>Рем. комплект осушителя</t>
  </si>
  <si>
    <t>Втулки</t>
  </si>
  <si>
    <t>Фильтра воздушные</t>
  </si>
  <si>
    <t>Фильтра топливные</t>
  </si>
  <si>
    <t>Ремни</t>
  </si>
  <si>
    <t>Лампочки</t>
  </si>
  <si>
    <t>Барабан тормозной</t>
  </si>
  <si>
    <t>Метизы</t>
  </si>
  <si>
    <t>Наконечники рулевой тяги</t>
  </si>
  <si>
    <t>Пневмобалоны</t>
  </si>
  <si>
    <t>Подушка амортизатора</t>
  </si>
  <si>
    <t>Радиатор</t>
  </si>
  <si>
    <t>Шкворня</t>
  </si>
  <si>
    <t>Шланги</t>
  </si>
  <si>
    <t>Электродвигатель</t>
  </si>
  <si>
    <t>ГСМ</t>
  </si>
  <si>
    <t>Тосол А40</t>
  </si>
  <si>
    <t>Резины R 22.5 275*70</t>
  </si>
  <si>
    <t>Резины R 17.5 215*75</t>
  </si>
  <si>
    <t>Аккумуляторы СТ 190</t>
  </si>
  <si>
    <t>Аккумуляторы СТ 100</t>
  </si>
  <si>
    <t>Литр</t>
  </si>
  <si>
    <t>конкурс</t>
  </si>
  <si>
    <t>(Ф.И.О., должность руководителя (уполномоченного лица) заказчика)</t>
  </si>
  <si>
    <t>(подпись)</t>
  </si>
  <si>
    <t>(дата утверждения)</t>
  </si>
  <si>
    <t>М.П.</t>
  </si>
  <si>
    <t>ПЛАН ЗАКУПКИ ТОВАРОВ, РАБОТ, УСЛУГ 
на 2016 год</t>
  </si>
  <si>
    <t>апрель-август 2016</t>
  </si>
  <si>
    <t>сентябрь-ноябрь 2016</t>
  </si>
  <si>
    <t>Теплоэнергия</t>
  </si>
  <si>
    <t>Дизельное топливо для автобусов, бензин</t>
  </si>
  <si>
    <t>Смекалов Н.Ю., генеральный директор</t>
  </si>
  <si>
    <t>75.24.2</t>
  </si>
  <si>
    <t>Охранные услуги</t>
  </si>
  <si>
    <t>info@patp1ryb.ru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</si>
</sst>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8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0" xfId="0" applyBorder="1"/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7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7" fontId="4" fillId="0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3" fontId="4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3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4" fontId="6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49" fontId="0" fillId="0" borderId="3" xfId="0" applyNumberFormat="1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3" fillId="0" borderId="3" xfId="1" applyBorder="1" applyAlignment="1" applyProtection="1">
      <alignment horizontal="left"/>
    </xf>
    <xf numFmtId="0" fontId="0" fillId="0" borderId="3" xfId="0" applyFont="1" applyBorder="1" applyAlignment="1">
      <alignment horizontal="left"/>
    </xf>
    <xf numFmtId="49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0" fillId="2" borderId="0" xfId="0" applyFill="1"/>
    <xf numFmtId="0" fontId="0" fillId="2" borderId="1" xfId="0" applyFill="1" applyBorder="1"/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7" fontId="4" fillId="2" borderId="4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patp1ryb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5"/>
  <sheetViews>
    <sheetView tabSelected="1" topLeftCell="A61" zoomScale="90" zoomScaleNormal="90" workbookViewId="0">
      <selection activeCell="H7" sqref="H7:N7"/>
    </sheetView>
  </sheetViews>
  <sheetFormatPr defaultColWidth="8.7109375" defaultRowHeight="15"/>
  <cols>
    <col min="1" max="1" width="3.5703125" style="32" customWidth="1"/>
    <col min="2" max="2" width="9.42578125" customWidth="1"/>
    <col min="3" max="3" width="8.28515625" customWidth="1"/>
    <col min="4" max="4" width="24.42578125" customWidth="1"/>
    <col min="5" max="5" width="19.28515625" customWidth="1"/>
    <col min="6" max="6" width="8.85546875" customWidth="1"/>
    <col min="7" max="7" width="11.28515625" customWidth="1"/>
    <col min="8" max="8" width="10.5703125" customWidth="1"/>
    <col min="9" max="9" width="9.5703125" customWidth="1"/>
    <col min="10" max="10" width="11.42578125" customWidth="1"/>
    <col min="11" max="11" width="13.140625" customWidth="1"/>
    <col min="12" max="12" width="13.7109375" customWidth="1"/>
    <col min="13" max="13" width="12.28515625" customWidth="1"/>
    <col min="14" max="14" width="12.42578125" customWidth="1"/>
    <col min="15" max="15" width="7.28515625" customWidth="1"/>
    <col min="228" max="228" width="3.5703125" customWidth="1"/>
    <col min="229" max="229" width="9.42578125" customWidth="1"/>
    <col min="230" max="230" width="8.28515625" customWidth="1"/>
    <col min="231" max="231" width="16.42578125" customWidth="1"/>
    <col min="232" max="232" width="13.28515625" customWidth="1"/>
    <col min="233" max="233" width="8.85546875" customWidth="1"/>
    <col min="234" max="234" width="11.28515625" customWidth="1"/>
    <col min="235" max="235" width="10.5703125" customWidth="1"/>
    <col min="236" max="236" width="9.5703125" customWidth="1"/>
    <col min="237" max="237" width="11.42578125" customWidth="1"/>
    <col min="238" max="238" width="13.140625" customWidth="1"/>
    <col min="239" max="239" width="11.42578125" customWidth="1"/>
    <col min="240" max="240" width="10.28515625" customWidth="1"/>
    <col min="241" max="241" width="12.42578125" customWidth="1"/>
    <col min="242" max="242" width="7.28515625" customWidth="1"/>
    <col min="484" max="484" width="3.5703125" customWidth="1"/>
    <col min="485" max="485" width="9.42578125" customWidth="1"/>
    <col min="486" max="486" width="8.28515625" customWidth="1"/>
    <col min="487" max="487" width="16.42578125" customWidth="1"/>
    <col min="488" max="488" width="13.28515625" customWidth="1"/>
    <col min="489" max="489" width="8.85546875" customWidth="1"/>
    <col min="490" max="490" width="11.28515625" customWidth="1"/>
    <col min="491" max="491" width="10.5703125" customWidth="1"/>
    <col min="492" max="492" width="9.5703125" customWidth="1"/>
    <col min="493" max="493" width="11.42578125" customWidth="1"/>
    <col min="494" max="494" width="13.140625" customWidth="1"/>
    <col min="495" max="495" width="11.42578125" customWidth="1"/>
    <col min="496" max="496" width="10.28515625" customWidth="1"/>
    <col min="497" max="497" width="12.42578125" customWidth="1"/>
    <col min="498" max="498" width="7.28515625" customWidth="1"/>
    <col min="740" max="740" width="3.5703125" customWidth="1"/>
    <col min="741" max="741" width="9.42578125" customWidth="1"/>
    <col min="742" max="742" width="8.28515625" customWidth="1"/>
    <col min="743" max="743" width="16.42578125" customWidth="1"/>
    <col min="744" max="744" width="13.28515625" customWidth="1"/>
    <col min="745" max="745" width="8.85546875" customWidth="1"/>
    <col min="746" max="746" width="11.28515625" customWidth="1"/>
    <col min="747" max="747" width="10.5703125" customWidth="1"/>
    <col min="748" max="748" width="9.5703125" customWidth="1"/>
    <col min="749" max="749" width="11.42578125" customWidth="1"/>
    <col min="750" max="750" width="13.140625" customWidth="1"/>
    <col min="751" max="751" width="11.42578125" customWidth="1"/>
    <col min="752" max="752" width="10.28515625" customWidth="1"/>
    <col min="753" max="753" width="12.42578125" customWidth="1"/>
    <col min="754" max="754" width="7.28515625" customWidth="1"/>
    <col min="996" max="996" width="3.5703125" customWidth="1"/>
    <col min="997" max="997" width="9.42578125" customWidth="1"/>
    <col min="998" max="998" width="8.28515625" customWidth="1"/>
    <col min="999" max="999" width="16.42578125" customWidth="1"/>
    <col min="1000" max="1000" width="13.28515625" customWidth="1"/>
    <col min="1001" max="1001" width="8.85546875" customWidth="1"/>
    <col min="1002" max="1002" width="11.28515625" customWidth="1"/>
    <col min="1003" max="1003" width="10.5703125" customWidth="1"/>
    <col min="1004" max="1004" width="9.5703125" customWidth="1"/>
    <col min="1005" max="1005" width="11.42578125" customWidth="1"/>
    <col min="1006" max="1006" width="13.140625" customWidth="1"/>
    <col min="1007" max="1007" width="11.42578125" customWidth="1"/>
    <col min="1008" max="1008" width="10.28515625" customWidth="1"/>
    <col min="1009" max="1009" width="12.42578125" customWidth="1"/>
    <col min="1010" max="1010" width="7.28515625" customWidth="1"/>
    <col min="1252" max="1252" width="3.5703125" customWidth="1"/>
    <col min="1253" max="1253" width="9.42578125" customWidth="1"/>
    <col min="1254" max="1254" width="8.28515625" customWidth="1"/>
    <col min="1255" max="1255" width="16.42578125" customWidth="1"/>
    <col min="1256" max="1256" width="13.28515625" customWidth="1"/>
    <col min="1257" max="1257" width="8.85546875" customWidth="1"/>
    <col min="1258" max="1258" width="11.28515625" customWidth="1"/>
    <col min="1259" max="1259" width="10.5703125" customWidth="1"/>
    <col min="1260" max="1260" width="9.5703125" customWidth="1"/>
    <col min="1261" max="1261" width="11.42578125" customWidth="1"/>
    <col min="1262" max="1262" width="13.140625" customWidth="1"/>
    <col min="1263" max="1263" width="11.42578125" customWidth="1"/>
    <col min="1264" max="1264" width="10.28515625" customWidth="1"/>
    <col min="1265" max="1265" width="12.42578125" customWidth="1"/>
    <col min="1266" max="1266" width="7.28515625" customWidth="1"/>
    <col min="1508" max="1508" width="3.5703125" customWidth="1"/>
    <col min="1509" max="1509" width="9.42578125" customWidth="1"/>
    <col min="1510" max="1510" width="8.28515625" customWidth="1"/>
    <col min="1511" max="1511" width="16.42578125" customWidth="1"/>
    <col min="1512" max="1512" width="13.28515625" customWidth="1"/>
    <col min="1513" max="1513" width="8.85546875" customWidth="1"/>
    <col min="1514" max="1514" width="11.28515625" customWidth="1"/>
    <col min="1515" max="1515" width="10.5703125" customWidth="1"/>
    <col min="1516" max="1516" width="9.5703125" customWidth="1"/>
    <col min="1517" max="1517" width="11.42578125" customWidth="1"/>
    <col min="1518" max="1518" width="13.140625" customWidth="1"/>
    <col min="1519" max="1519" width="11.42578125" customWidth="1"/>
    <col min="1520" max="1520" width="10.28515625" customWidth="1"/>
    <col min="1521" max="1521" width="12.42578125" customWidth="1"/>
    <col min="1522" max="1522" width="7.28515625" customWidth="1"/>
    <col min="1764" max="1764" width="3.5703125" customWidth="1"/>
    <col min="1765" max="1765" width="9.42578125" customWidth="1"/>
    <col min="1766" max="1766" width="8.28515625" customWidth="1"/>
    <col min="1767" max="1767" width="16.42578125" customWidth="1"/>
    <col min="1768" max="1768" width="13.28515625" customWidth="1"/>
    <col min="1769" max="1769" width="8.85546875" customWidth="1"/>
    <col min="1770" max="1770" width="11.28515625" customWidth="1"/>
    <col min="1771" max="1771" width="10.5703125" customWidth="1"/>
    <col min="1772" max="1772" width="9.5703125" customWidth="1"/>
    <col min="1773" max="1773" width="11.42578125" customWidth="1"/>
    <col min="1774" max="1774" width="13.140625" customWidth="1"/>
    <col min="1775" max="1775" width="11.42578125" customWidth="1"/>
    <col min="1776" max="1776" width="10.28515625" customWidth="1"/>
    <col min="1777" max="1777" width="12.42578125" customWidth="1"/>
    <col min="1778" max="1778" width="7.28515625" customWidth="1"/>
    <col min="2020" max="2020" width="3.5703125" customWidth="1"/>
    <col min="2021" max="2021" width="9.42578125" customWidth="1"/>
    <col min="2022" max="2022" width="8.28515625" customWidth="1"/>
    <col min="2023" max="2023" width="16.42578125" customWidth="1"/>
    <col min="2024" max="2024" width="13.28515625" customWidth="1"/>
    <col min="2025" max="2025" width="8.85546875" customWidth="1"/>
    <col min="2026" max="2026" width="11.28515625" customWidth="1"/>
    <col min="2027" max="2027" width="10.5703125" customWidth="1"/>
    <col min="2028" max="2028" width="9.5703125" customWidth="1"/>
    <col min="2029" max="2029" width="11.42578125" customWidth="1"/>
    <col min="2030" max="2030" width="13.140625" customWidth="1"/>
    <col min="2031" max="2031" width="11.42578125" customWidth="1"/>
    <col min="2032" max="2032" width="10.28515625" customWidth="1"/>
    <col min="2033" max="2033" width="12.42578125" customWidth="1"/>
    <col min="2034" max="2034" width="7.28515625" customWidth="1"/>
    <col min="2276" max="2276" width="3.5703125" customWidth="1"/>
    <col min="2277" max="2277" width="9.42578125" customWidth="1"/>
    <col min="2278" max="2278" width="8.28515625" customWidth="1"/>
    <col min="2279" max="2279" width="16.42578125" customWidth="1"/>
    <col min="2280" max="2280" width="13.28515625" customWidth="1"/>
    <col min="2281" max="2281" width="8.85546875" customWidth="1"/>
    <col min="2282" max="2282" width="11.28515625" customWidth="1"/>
    <col min="2283" max="2283" width="10.5703125" customWidth="1"/>
    <col min="2284" max="2284" width="9.5703125" customWidth="1"/>
    <col min="2285" max="2285" width="11.42578125" customWidth="1"/>
    <col min="2286" max="2286" width="13.140625" customWidth="1"/>
    <col min="2287" max="2287" width="11.42578125" customWidth="1"/>
    <col min="2288" max="2288" width="10.28515625" customWidth="1"/>
    <col min="2289" max="2289" width="12.42578125" customWidth="1"/>
    <col min="2290" max="2290" width="7.28515625" customWidth="1"/>
    <col min="2532" max="2532" width="3.5703125" customWidth="1"/>
    <col min="2533" max="2533" width="9.42578125" customWidth="1"/>
    <col min="2534" max="2534" width="8.28515625" customWidth="1"/>
    <col min="2535" max="2535" width="16.42578125" customWidth="1"/>
    <col min="2536" max="2536" width="13.28515625" customWidth="1"/>
    <col min="2537" max="2537" width="8.85546875" customWidth="1"/>
    <col min="2538" max="2538" width="11.28515625" customWidth="1"/>
    <col min="2539" max="2539" width="10.5703125" customWidth="1"/>
    <col min="2540" max="2540" width="9.5703125" customWidth="1"/>
    <col min="2541" max="2541" width="11.42578125" customWidth="1"/>
    <col min="2542" max="2542" width="13.140625" customWidth="1"/>
    <col min="2543" max="2543" width="11.42578125" customWidth="1"/>
    <col min="2544" max="2544" width="10.28515625" customWidth="1"/>
    <col min="2545" max="2545" width="12.42578125" customWidth="1"/>
    <col min="2546" max="2546" width="7.28515625" customWidth="1"/>
    <col min="2788" max="2788" width="3.5703125" customWidth="1"/>
    <col min="2789" max="2789" width="9.42578125" customWidth="1"/>
    <col min="2790" max="2790" width="8.28515625" customWidth="1"/>
    <col min="2791" max="2791" width="16.42578125" customWidth="1"/>
    <col min="2792" max="2792" width="13.28515625" customWidth="1"/>
    <col min="2793" max="2793" width="8.85546875" customWidth="1"/>
    <col min="2794" max="2794" width="11.28515625" customWidth="1"/>
    <col min="2795" max="2795" width="10.5703125" customWidth="1"/>
    <col min="2796" max="2796" width="9.5703125" customWidth="1"/>
    <col min="2797" max="2797" width="11.42578125" customWidth="1"/>
    <col min="2798" max="2798" width="13.140625" customWidth="1"/>
    <col min="2799" max="2799" width="11.42578125" customWidth="1"/>
    <col min="2800" max="2800" width="10.28515625" customWidth="1"/>
    <col min="2801" max="2801" width="12.42578125" customWidth="1"/>
    <col min="2802" max="2802" width="7.28515625" customWidth="1"/>
    <col min="3044" max="3044" width="3.5703125" customWidth="1"/>
    <col min="3045" max="3045" width="9.42578125" customWidth="1"/>
    <col min="3046" max="3046" width="8.28515625" customWidth="1"/>
    <col min="3047" max="3047" width="16.42578125" customWidth="1"/>
    <col min="3048" max="3048" width="13.28515625" customWidth="1"/>
    <col min="3049" max="3049" width="8.85546875" customWidth="1"/>
    <col min="3050" max="3050" width="11.28515625" customWidth="1"/>
    <col min="3051" max="3051" width="10.5703125" customWidth="1"/>
    <col min="3052" max="3052" width="9.5703125" customWidth="1"/>
    <col min="3053" max="3053" width="11.42578125" customWidth="1"/>
    <col min="3054" max="3054" width="13.140625" customWidth="1"/>
    <col min="3055" max="3055" width="11.42578125" customWidth="1"/>
    <col min="3056" max="3056" width="10.28515625" customWidth="1"/>
    <col min="3057" max="3057" width="12.42578125" customWidth="1"/>
    <col min="3058" max="3058" width="7.28515625" customWidth="1"/>
    <col min="3300" max="3300" width="3.5703125" customWidth="1"/>
    <col min="3301" max="3301" width="9.42578125" customWidth="1"/>
    <col min="3302" max="3302" width="8.28515625" customWidth="1"/>
    <col min="3303" max="3303" width="16.42578125" customWidth="1"/>
    <col min="3304" max="3304" width="13.28515625" customWidth="1"/>
    <col min="3305" max="3305" width="8.85546875" customWidth="1"/>
    <col min="3306" max="3306" width="11.28515625" customWidth="1"/>
    <col min="3307" max="3307" width="10.5703125" customWidth="1"/>
    <col min="3308" max="3308" width="9.5703125" customWidth="1"/>
    <col min="3309" max="3309" width="11.42578125" customWidth="1"/>
    <col min="3310" max="3310" width="13.140625" customWidth="1"/>
    <col min="3311" max="3311" width="11.42578125" customWidth="1"/>
    <col min="3312" max="3312" width="10.28515625" customWidth="1"/>
    <col min="3313" max="3313" width="12.42578125" customWidth="1"/>
    <col min="3314" max="3314" width="7.28515625" customWidth="1"/>
    <col min="3556" max="3556" width="3.5703125" customWidth="1"/>
    <col min="3557" max="3557" width="9.42578125" customWidth="1"/>
    <col min="3558" max="3558" width="8.28515625" customWidth="1"/>
    <col min="3559" max="3559" width="16.42578125" customWidth="1"/>
    <col min="3560" max="3560" width="13.28515625" customWidth="1"/>
    <col min="3561" max="3561" width="8.85546875" customWidth="1"/>
    <col min="3562" max="3562" width="11.28515625" customWidth="1"/>
    <col min="3563" max="3563" width="10.5703125" customWidth="1"/>
    <col min="3564" max="3564" width="9.5703125" customWidth="1"/>
    <col min="3565" max="3565" width="11.42578125" customWidth="1"/>
    <col min="3566" max="3566" width="13.140625" customWidth="1"/>
    <col min="3567" max="3567" width="11.42578125" customWidth="1"/>
    <col min="3568" max="3568" width="10.28515625" customWidth="1"/>
    <col min="3569" max="3569" width="12.42578125" customWidth="1"/>
    <col min="3570" max="3570" width="7.28515625" customWidth="1"/>
    <col min="3812" max="3812" width="3.5703125" customWidth="1"/>
    <col min="3813" max="3813" width="9.42578125" customWidth="1"/>
    <col min="3814" max="3814" width="8.28515625" customWidth="1"/>
    <col min="3815" max="3815" width="16.42578125" customWidth="1"/>
    <col min="3816" max="3816" width="13.28515625" customWidth="1"/>
    <col min="3817" max="3817" width="8.85546875" customWidth="1"/>
    <col min="3818" max="3818" width="11.28515625" customWidth="1"/>
    <col min="3819" max="3819" width="10.5703125" customWidth="1"/>
    <col min="3820" max="3820" width="9.5703125" customWidth="1"/>
    <col min="3821" max="3821" width="11.42578125" customWidth="1"/>
    <col min="3822" max="3822" width="13.140625" customWidth="1"/>
    <col min="3823" max="3823" width="11.42578125" customWidth="1"/>
    <col min="3824" max="3824" width="10.28515625" customWidth="1"/>
    <col min="3825" max="3825" width="12.42578125" customWidth="1"/>
    <col min="3826" max="3826" width="7.28515625" customWidth="1"/>
    <col min="4068" max="4068" width="3.5703125" customWidth="1"/>
    <col min="4069" max="4069" width="9.42578125" customWidth="1"/>
    <col min="4070" max="4070" width="8.28515625" customWidth="1"/>
    <col min="4071" max="4071" width="16.42578125" customWidth="1"/>
    <col min="4072" max="4072" width="13.28515625" customWidth="1"/>
    <col min="4073" max="4073" width="8.85546875" customWidth="1"/>
    <col min="4074" max="4074" width="11.28515625" customWidth="1"/>
    <col min="4075" max="4075" width="10.5703125" customWidth="1"/>
    <col min="4076" max="4076" width="9.5703125" customWidth="1"/>
    <col min="4077" max="4077" width="11.42578125" customWidth="1"/>
    <col min="4078" max="4078" width="13.140625" customWidth="1"/>
    <col min="4079" max="4079" width="11.42578125" customWidth="1"/>
    <col min="4080" max="4080" width="10.28515625" customWidth="1"/>
    <col min="4081" max="4081" width="12.42578125" customWidth="1"/>
    <col min="4082" max="4082" width="7.28515625" customWidth="1"/>
    <col min="4324" max="4324" width="3.5703125" customWidth="1"/>
    <col min="4325" max="4325" width="9.42578125" customWidth="1"/>
    <col min="4326" max="4326" width="8.28515625" customWidth="1"/>
    <col min="4327" max="4327" width="16.42578125" customWidth="1"/>
    <col min="4328" max="4328" width="13.28515625" customWidth="1"/>
    <col min="4329" max="4329" width="8.85546875" customWidth="1"/>
    <col min="4330" max="4330" width="11.28515625" customWidth="1"/>
    <col min="4331" max="4331" width="10.5703125" customWidth="1"/>
    <col min="4332" max="4332" width="9.5703125" customWidth="1"/>
    <col min="4333" max="4333" width="11.42578125" customWidth="1"/>
    <col min="4334" max="4334" width="13.140625" customWidth="1"/>
    <col min="4335" max="4335" width="11.42578125" customWidth="1"/>
    <col min="4336" max="4336" width="10.28515625" customWidth="1"/>
    <col min="4337" max="4337" width="12.42578125" customWidth="1"/>
    <col min="4338" max="4338" width="7.28515625" customWidth="1"/>
    <col min="4580" max="4580" width="3.5703125" customWidth="1"/>
    <col min="4581" max="4581" width="9.42578125" customWidth="1"/>
    <col min="4582" max="4582" width="8.28515625" customWidth="1"/>
    <col min="4583" max="4583" width="16.42578125" customWidth="1"/>
    <col min="4584" max="4584" width="13.28515625" customWidth="1"/>
    <col min="4585" max="4585" width="8.85546875" customWidth="1"/>
    <col min="4586" max="4586" width="11.28515625" customWidth="1"/>
    <col min="4587" max="4587" width="10.5703125" customWidth="1"/>
    <col min="4588" max="4588" width="9.5703125" customWidth="1"/>
    <col min="4589" max="4589" width="11.42578125" customWidth="1"/>
    <col min="4590" max="4590" width="13.140625" customWidth="1"/>
    <col min="4591" max="4591" width="11.42578125" customWidth="1"/>
    <col min="4592" max="4592" width="10.28515625" customWidth="1"/>
    <col min="4593" max="4593" width="12.42578125" customWidth="1"/>
    <col min="4594" max="4594" width="7.28515625" customWidth="1"/>
    <col min="4836" max="4836" width="3.5703125" customWidth="1"/>
    <col min="4837" max="4837" width="9.42578125" customWidth="1"/>
    <col min="4838" max="4838" width="8.28515625" customWidth="1"/>
    <col min="4839" max="4839" width="16.42578125" customWidth="1"/>
    <col min="4840" max="4840" width="13.28515625" customWidth="1"/>
    <col min="4841" max="4841" width="8.85546875" customWidth="1"/>
    <col min="4842" max="4842" width="11.28515625" customWidth="1"/>
    <col min="4843" max="4843" width="10.5703125" customWidth="1"/>
    <col min="4844" max="4844" width="9.5703125" customWidth="1"/>
    <col min="4845" max="4845" width="11.42578125" customWidth="1"/>
    <col min="4846" max="4846" width="13.140625" customWidth="1"/>
    <col min="4847" max="4847" width="11.42578125" customWidth="1"/>
    <col min="4848" max="4848" width="10.28515625" customWidth="1"/>
    <col min="4849" max="4849" width="12.42578125" customWidth="1"/>
    <col min="4850" max="4850" width="7.28515625" customWidth="1"/>
    <col min="5092" max="5092" width="3.5703125" customWidth="1"/>
    <col min="5093" max="5093" width="9.42578125" customWidth="1"/>
    <col min="5094" max="5094" width="8.28515625" customWidth="1"/>
    <col min="5095" max="5095" width="16.42578125" customWidth="1"/>
    <col min="5096" max="5096" width="13.28515625" customWidth="1"/>
    <col min="5097" max="5097" width="8.85546875" customWidth="1"/>
    <col min="5098" max="5098" width="11.28515625" customWidth="1"/>
    <col min="5099" max="5099" width="10.5703125" customWidth="1"/>
    <col min="5100" max="5100" width="9.5703125" customWidth="1"/>
    <col min="5101" max="5101" width="11.42578125" customWidth="1"/>
    <col min="5102" max="5102" width="13.140625" customWidth="1"/>
    <col min="5103" max="5103" width="11.42578125" customWidth="1"/>
    <col min="5104" max="5104" width="10.28515625" customWidth="1"/>
    <col min="5105" max="5105" width="12.42578125" customWidth="1"/>
    <col min="5106" max="5106" width="7.28515625" customWidth="1"/>
    <col min="5348" max="5348" width="3.5703125" customWidth="1"/>
    <col min="5349" max="5349" width="9.42578125" customWidth="1"/>
    <col min="5350" max="5350" width="8.28515625" customWidth="1"/>
    <col min="5351" max="5351" width="16.42578125" customWidth="1"/>
    <col min="5352" max="5352" width="13.28515625" customWidth="1"/>
    <col min="5353" max="5353" width="8.85546875" customWidth="1"/>
    <col min="5354" max="5354" width="11.28515625" customWidth="1"/>
    <col min="5355" max="5355" width="10.5703125" customWidth="1"/>
    <col min="5356" max="5356" width="9.5703125" customWidth="1"/>
    <col min="5357" max="5357" width="11.42578125" customWidth="1"/>
    <col min="5358" max="5358" width="13.140625" customWidth="1"/>
    <col min="5359" max="5359" width="11.42578125" customWidth="1"/>
    <col min="5360" max="5360" width="10.28515625" customWidth="1"/>
    <col min="5361" max="5361" width="12.42578125" customWidth="1"/>
    <col min="5362" max="5362" width="7.28515625" customWidth="1"/>
    <col min="5604" max="5604" width="3.5703125" customWidth="1"/>
    <col min="5605" max="5605" width="9.42578125" customWidth="1"/>
    <col min="5606" max="5606" width="8.28515625" customWidth="1"/>
    <col min="5607" max="5607" width="16.42578125" customWidth="1"/>
    <col min="5608" max="5608" width="13.28515625" customWidth="1"/>
    <col min="5609" max="5609" width="8.85546875" customWidth="1"/>
    <col min="5610" max="5610" width="11.28515625" customWidth="1"/>
    <col min="5611" max="5611" width="10.5703125" customWidth="1"/>
    <col min="5612" max="5612" width="9.5703125" customWidth="1"/>
    <col min="5613" max="5613" width="11.42578125" customWidth="1"/>
    <col min="5614" max="5614" width="13.140625" customWidth="1"/>
    <col min="5615" max="5615" width="11.42578125" customWidth="1"/>
    <col min="5616" max="5616" width="10.28515625" customWidth="1"/>
    <col min="5617" max="5617" width="12.42578125" customWidth="1"/>
    <col min="5618" max="5618" width="7.28515625" customWidth="1"/>
    <col min="5860" max="5860" width="3.5703125" customWidth="1"/>
    <col min="5861" max="5861" width="9.42578125" customWidth="1"/>
    <col min="5862" max="5862" width="8.28515625" customWidth="1"/>
    <col min="5863" max="5863" width="16.42578125" customWidth="1"/>
    <col min="5864" max="5864" width="13.28515625" customWidth="1"/>
    <col min="5865" max="5865" width="8.85546875" customWidth="1"/>
    <col min="5866" max="5866" width="11.28515625" customWidth="1"/>
    <col min="5867" max="5867" width="10.5703125" customWidth="1"/>
    <col min="5868" max="5868" width="9.5703125" customWidth="1"/>
    <col min="5869" max="5869" width="11.42578125" customWidth="1"/>
    <col min="5870" max="5870" width="13.140625" customWidth="1"/>
    <col min="5871" max="5871" width="11.42578125" customWidth="1"/>
    <col min="5872" max="5872" width="10.28515625" customWidth="1"/>
    <col min="5873" max="5873" width="12.42578125" customWidth="1"/>
    <col min="5874" max="5874" width="7.28515625" customWidth="1"/>
    <col min="6116" max="6116" width="3.5703125" customWidth="1"/>
    <col min="6117" max="6117" width="9.42578125" customWidth="1"/>
    <col min="6118" max="6118" width="8.28515625" customWidth="1"/>
    <col min="6119" max="6119" width="16.42578125" customWidth="1"/>
    <col min="6120" max="6120" width="13.28515625" customWidth="1"/>
    <col min="6121" max="6121" width="8.85546875" customWidth="1"/>
    <col min="6122" max="6122" width="11.28515625" customWidth="1"/>
    <col min="6123" max="6123" width="10.5703125" customWidth="1"/>
    <col min="6124" max="6124" width="9.5703125" customWidth="1"/>
    <col min="6125" max="6125" width="11.42578125" customWidth="1"/>
    <col min="6126" max="6126" width="13.140625" customWidth="1"/>
    <col min="6127" max="6127" width="11.42578125" customWidth="1"/>
    <col min="6128" max="6128" width="10.28515625" customWidth="1"/>
    <col min="6129" max="6129" width="12.42578125" customWidth="1"/>
    <col min="6130" max="6130" width="7.28515625" customWidth="1"/>
    <col min="6372" max="6372" width="3.5703125" customWidth="1"/>
    <col min="6373" max="6373" width="9.42578125" customWidth="1"/>
    <col min="6374" max="6374" width="8.28515625" customWidth="1"/>
    <col min="6375" max="6375" width="16.42578125" customWidth="1"/>
    <col min="6376" max="6376" width="13.28515625" customWidth="1"/>
    <col min="6377" max="6377" width="8.85546875" customWidth="1"/>
    <col min="6378" max="6378" width="11.28515625" customWidth="1"/>
    <col min="6379" max="6379" width="10.5703125" customWidth="1"/>
    <col min="6380" max="6380" width="9.5703125" customWidth="1"/>
    <col min="6381" max="6381" width="11.42578125" customWidth="1"/>
    <col min="6382" max="6382" width="13.140625" customWidth="1"/>
    <col min="6383" max="6383" width="11.42578125" customWidth="1"/>
    <col min="6384" max="6384" width="10.28515625" customWidth="1"/>
    <col min="6385" max="6385" width="12.42578125" customWidth="1"/>
    <col min="6386" max="6386" width="7.28515625" customWidth="1"/>
    <col min="6628" max="6628" width="3.5703125" customWidth="1"/>
    <col min="6629" max="6629" width="9.42578125" customWidth="1"/>
    <col min="6630" max="6630" width="8.28515625" customWidth="1"/>
    <col min="6631" max="6631" width="16.42578125" customWidth="1"/>
    <col min="6632" max="6632" width="13.28515625" customWidth="1"/>
    <col min="6633" max="6633" width="8.85546875" customWidth="1"/>
    <col min="6634" max="6634" width="11.28515625" customWidth="1"/>
    <col min="6635" max="6635" width="10.5703125" customWidth="1"/>
    <col min="6636" max="6636" width="9.5703125" customWidth="1"/>
    <col min="6637" max="6637" width="11.42578125" customWidth="1"/>
    <col min="6638" max="6638" width="13.140625" customWidth="1"/>
    <col min="6639" max="6639" width="11.42578125" customWidth="1"/>
    <col min="6640" max="6640" width="10.28515625" customWidth="1"/>
    <col min="6641" max="6641" width="12.42578125" customWidth="1"/>
    <col min="6642" max="6642" width="7.28515625" customWidth="1"/>
    <col min="6884" max="6884" width="3.5703125" customWidth="1"/>
    <col min="6885" max="6885" width="9.42578125" customWidth="1"/>
    <col min="6886" max="6886" width="8.28515625" customWidth="1"/>
    <col min="6887" max="6887" width="16.42578125" customWidth="1"/>
    <col min="6888" max="6888" width="13.28515625" customWidth="1"/>
    <col min="6889" max="6889" width="8.85546875" customWidth="1"/>
    <col min="6890" max="6890" width="11.28515625" customWidth="1"/>
    <col min="6891" max="6891" width="10.5703125" customWidth="1"/>
    <col min="6892" max="6892" width="9.5703125" customWidth="1"/>
    <col min="6893" max="6893" width="11.42578125" customWidth="1"/>
    <col min="6894" max="6894" width="13.140625" customWidth="1"/>
    <col min="6895" max="6895" width="11.42578125" customWidth="1"/>
    <col min="6896" max="6896" width="10.28515625" customWidth="1"/>
    <col min="6897" max="6897" width="12.42578125" customWidth="1"/>
    <col min="6898" max="6898" width="7.28515625" customWidth="1"/>
    <col min="7140" max="7140" width="3.5703125" customWidth="1"/>
    <col min="7141" max="7141" width="9.42578125" customWidth="1"/>
    <col min="7142" max="7142" width="8.28515625" customWidth="1"/>
    <col min="7143" max="7143" width="16.42578125" customWidth="1"/>
    <col min="7144" max="7144" width="13.28515625" customWidth="1"/>
    <col min="7145" max="7145" width="8.85546875" customWidth="1"/>
    <col min="7146" max="7146" width="11.28515625" customWidth="1"/>
    <col min="7147" max="7147" width="10.5703125" customWidth="1"/>
    <col min="7148" max="7148" width="9.5703125" customWidth="1"/>
    <col min="7149" max="7149" width="11.42578125" customWidth="1"/>
    <col min="7150" max="7150" width="13.140625" customWidth="1"/>
    <col min="7151" max="7151" width="11.42578125" customWidth="1"/>
    <col min="7152" max="7152" width="10.28515625" customWidth="1"/>
    <col min="7153" max="7153" width="12.42578125" customWidth="1"/>
    <col min="7154" max="7154" width="7.28515625" customWidth="1"/>
    <col min="7396" max="7396" width="3.5703125" customWidth="1"/>
    <col min="7397" max="7397" width="9.42578125" customWidth="1"/>
    <col min="7398" max="7398" width="8.28515625" customWidth="1"/>
    <col min="7399" max="7399" width="16.42578125" customWidth="1"/>
    <col min="7400" max="7400" width="13.28515625" customWidth="1"/>
    <col min="7401" max="7401" width="8.85546875" customWidth="1"/>
    <col min="7402" max="7402" width="11.28515625" customWidth="1"/>
    <col min="7403" max="7403" width="10.5703125" customWidth="1"/>
    <col min="7404" max="7404" width="9.5703125" customWidth="1"/>
    <col min="7405" max="7405" width="11.42578125" customWidth="1"/>
    <col min="7406" max="7406" width="13.140625" customWidth="1"/>
    <col min="7407" max="7407" width="11.42578125" customWidth="1"/>
    <col min="7408" max="7408" width="10.28515625" customWidth="1"/>
    <col min="7409" max="7409" width="12.42578125" customWidth="1"/>
    <col min="7410" max="7410" width="7.28515625" customWidth="1"/>
    <col min="7652" max="7652" width="3.5703125" customWidth="1"/>
    <col min="7653" max="7653" width="9.42578125" customWidth="1"/>
    <col min="7654" max="7654" width="8.28515625" customWidth="1"/>
    <col min="7655" max="7655" width="16.42578125" customWidth="1"/>
    <col min="7656" max="7656" width="13.28515625" customWidth="1"/>
    <col min="7657" max="7657" width="8.85546875" customWidth="1"/>
    <col min="7658" max="7658" width="11.28515625" customWidth="1"/>
    <col min="7659" max="7659" width="10.5703125" customWidth="1"/>
    <col min="7660" max="7660" width="9.5703125" customWidth="1"/>
    <col min="7661" max="7661" width="11.42578125" customWidth="1"/>
    <col min="7662" max="7662" width="13.140625" customWidth="1"/>
    <col min="7663" max="7663" width="11.42578125" customWidth="1"/>
    <col min="7664" max="7664" width="10.28515625" customWidth="1"/>
    <col min="7665" max="7665" width="12.42578125" customWidth="1"/>
    <col min="7666" max="7666" width="7.28515625" customWidth="1"/>
    <col min="7908" max="7908" width="3.5703125" customWidth="1"/>
    <col min="7909" max="7909" width="9.42578125" customWidth="1"/>
    <col min="7910" max="7910" width="8.28515625" customWidth="1"/>
    <col min="7911" max="7911" width="16.42578125" customWidth="1"/>
    <col min="7912" max="7912" width="13.28515625" customWidth="1"/>
    <col min="7913" max="7913" width="8.85546875" customWidth="1"/>
    <col min="7914" max="7914" width="11.28515625" customWidth="1"/>
    <col min="7915" max="7915" width="10.5703125" customWidth="1"/>
    <col min="7916" max="7916" width="9.5703125" customWidth="1"/>
    <col min="7917" max="7917" width="11.42578125" customWidth="1"/>
    <col min="7918" max="7918" width="13.140625" customWidth="1"/>
    <col min="7919" max="7919" width="11.42578125" customWidth="1"/>
    <col min="7920" max="7920" width="10.28515625" customWidth="1"/>
    <col min="7921" max="7921" width="12.42578125" customWidth="1"/>
    <col min="7922" max="7922" width="7.28515625" customWidth="1"/>
    <col min="8164" max="8164" width="3.5703125" customWidth="1"/>
    <col min="8165" max="8165" width="9.42578125" customWidth="1"/>
    <col min="8166" max="8166" width="8.28515625" customWidth="1"/>
    <col min="8167" max="8167" width="16.42578125" customWidth="1"/>
    <col min="8168" max="8168" width="13.28515625" customWidth="1"/>
    <col min="8169" max="8169" width="8.85546875" customWidth="1"/>
    <col min="8170" max="8170" width="11.28515625" customWidth="1"/>
    <col min="8171" max="8171" width="10.5703125" customWidth="1"/>
    <col min="8172" max="8172" width="9.5703125" customWidth="1"/>
    <col min="8173" max="8173" width="11.42578125" customWidth="1"/>
    <col min="8174" max="8174" width="13.140625" customWidth="1"/>
    <col min="8175" max="8175" width="11.42578125" customWidth="1"/>
    <col min="8176" max="8176" width="10.28515625" customWidth="1"/>
    <col min="8177" max="8177" width="12.42578125" customWidth="1"/>
    <col min="8178" max="8178" width="7.28515625" customWidth="1"/>
    <col min="8420" max="8420" width="3.5703125" customWidth="1"/>
    <col min="8421" max="8421" width="9.42578125" customWidth="1"/>
    <col min="8422" max="8422" width="8.28515625" customWidth="1"/>
    <col min="8423" max="8423" width="16.42578125" customWidth="1"/>
    <col min="8424" max="8424" width="13.28515625" customWidth="1"/>
    <col min="8425" max="8425" width="8.85546875" customWidth="1"/>
    <col min="8426" max="8426" width="11.28515625" customWidth="1"/>
    <col min="8427" max="8427" width="10.5703125" customWidth="1"/>
    <col min="8428" max="8428" width="9.5703125" customWidth="1"/>
    <col min="8429" max="8429" width="11.42578125" customWidth="1"/>
    <col min="8430" max="8430" width="13.140625" customWidth="1"/>
    <col min="8431" max="8431" width="11.42578125" customWidth="1"/>
    <col min="8432" max="8432" width="10.28515625" customWidth="1"/>
    <col min="8433" max="8433" width="12.42578125" customWidth="1"/>
    <col min="8434" max="8434" width="7.28515625" customWidth="1"/>
    <col min="8676" max="8676" width="3.5703125" customWidth="1"/>
    <col min="8677" max="8677" width="9.42578125" customWidth="1"/>
    <col min="8678" max="8678" width="8.28515625" customWidth="1"/>
    <col min="8679" max="8679" width="16.42578125" customWidth="1"/>
    <col min="8680" max="8680" width="13.28515625" customWidth="1"/>
    <col min="8681" max="8681" width="8.85546875" customWidth="1"/>
    <col min="8682" max="8682" width="11.28515625" customWidth="1"/>
    <col min="8683" max="8683" width="10.5703125" customWidth="1"/>
    <col min="8684" max="8684" width="9.5703125" customWidth="1"/>
    <col min="8685" max="8685" width="11.42578125" customWidth="1"/>
    <col min="8686" max="8686" width="13.140625" customWidth="1"/>
    <col min="8687" max="8687" width="11.42578125" customWidth="1"/>
    <col min="8688" max="8688" width="10.28515625" customWidth="1"/>
    <col min="8689" max="8689" width="12.42578125" customWidth="1"/>
    <col min="8690" max="8690" width="7.28515625" customWidth="1"/>
    <col min="8932" max="8932" width="3.5703125" customWidth="1"/>
    <col min="8933" max="8933" width="9.42578125" customWidth="1"/>
    <col min="8934" max="8934" width="8.28515625" customWidth="1"/>
    <col min="8935" max="8935" width="16.42578125" customWidth="1"/>
    <col min="8936" max="8936" width="13.28515625" customWidth="1"/>
    <col min="8937" max="8937" width="8.85546875" customWidth="1"/>
    <col min="8938" max="8938" width="11.28515625" customWidth="1"/>
    <col min="8939" max="8939" width="10.5703125" customWidth="1"/>
    <col min="8940" max="8940" width="9.5703125" customWidth="1"/>
    <col min="8941" max="8941" width="11.42578125" customWidth="1"/>
    <col min="8942" max="8942" width="13.140625" customWidth="1"/>
    <col min="8943" max="8943" width="11.42578125" customWidth="1"/>
    <col min="8944" max="8944" width="10.28515625" customWidth="1"/>
    <col min="8945" max="8945" width="12.42578125" customWidth="1"/>
    <col min="8946" max="8946" width="7.28515625" customWidth="1"/>
    <col min="9188" max="9188" width="3.5703125" customWidth="1"/>
    <col min="9189" max="9189" width="9.42578125" customWidth="1"/>
    <col min="9190" max="9190" width="8.28515625" customWidth="1"/>
    <col min="9191" max="9191" width="16.42578125" customWidth="1"/>
    <col min="9192" max="9192" width="13.28515625" customWidth="1"/>
    <col min="9193" max="9193" width="8.85546875" customWidth="1"/>
    <col min="9194" max="9194" width="11.28515625" customWidth="1"/>
    <col min="9195" max="9195" width="10.5703125" customWidth="1"/>
    <col min="9196" max="9196" width="9.5703125" customWidth="1"/>
    <col min="9197" max="9197" width="11.42578125" customWidth="1"/>
    <col min="9198" max="9198" width="13.140625" customWidth="1"/>
    <col min="9199" max="9199" width="11.42578125" customWidth="1"/>
    <col min="9200" max="9200" width="10.28515625" customWidth="1"/>
    <col min="9201" max="9201" width="12.42578125" customWidth="1"/>
    <col min="9202" max="9202" width="7.28515625" customWidth="1"/>
    <col min="9444" max="9444" width="3.5703125" customWidth="1"/>
    <col min="9445" max="9445" width="9.42578125" customWidth="1"/>
    <col min="9446" max="9446" width="8.28515625" customWidth="1"/>
    <col min="9447" max="9447" width="16.42578125" customWidth="1"/>
    <col min="9448" max="9448" width="13.28515625" customWidth="1"/>
    <col min="9449" max="9449" width="8.85546875" customWidth="1"/>
    <col min="9450" max="9450" width="11.28515625" customWidth="1"/>
    <col min="9451" max="9451" width="10.5703125" customWidth="1"/>
    <col min="9452" max="9452" width="9.5703125" customWidth="1"/>
    <col min="9453" max="9453" width="11.42578125" customWidth="1"/>
    <col min="9454" max="9454" width="13.140625" customWidth="1"/>
    <col min="9455" max="9455" width="11.42578125" customWidth="1"/>
    <col min="9456" max="9456" width="10.28515625" customWidth="1"/>
    <col min="9457" max="9457" width="12.42578125" customWidth="1"/>
    <col min="9458" max="9458" width="7.28515625" customWidth="1"/>
    <col min="9700" max="9700" width="3.5703125" customWidth="1"/>
    <col min="9701" max="9701" width="9.42578125" customWidth="1"/>
    <col min="9702" max="9702" width="8.28515625" customWidth="1"/>
    <col min="9703" max="9703" width="16.42578125" customWidth="1"/>
    <col min="9704" max="9704" width="13.28515625" customWidth="1"/>
    <col min="9705" max="9705" width="8.85546875" customWidth="1"/>
    <col min="9706" max="9706" width="11.28515625" customWidth="1"/>
    <col min="9707" max="9707" width="10.5703125" customWidth="1"/>
    <col min="9708" max="9708" width="9.5703125" customWidth="1"/>
    <col min="9709" max="9709" width="11.42578125" customWidth="1"/>
    <col min="9710" max="9710" width="13.140625" customWidth="1"/>
    <col min="9711" max="9711" width="11.42578125" customWidth="1"/>
    <col min="9712" max="9712" width="10.28515625" customWidth="1"/>
    <col min="9713" max="9713" width="12.42578125" customWidth="1"/>
    <col min="9714" max="9714" width="7.28515625" customWidth="1"/>
    <col min="9956" max="9956" width="3.5703125" customWidth="1"/>
    <col min="9957" max="9957" width="9.42578125" customWidth="1"/>
    <col min="9958" max="9958" width="8.28515625" customWidth="1"/>
    <col min="9959" max="9959" width="16.42578125" customWidth="1"/>
    <col min="9960" max="9960" width="13.28515625" customWidth="1"/>
    <col min="9961" max="9961" width="8.85546875" customWidth="1"/>
    <col min="9962" max="9962" width="11.28515625" customWidth="1"/>
    <col min="9963" max="9963" width="10.5703125" customWidth="1"/>
    <col min="9964" max="9964" width="9.5703125" customWidth="1"/>
    <col min="9965" max="9965" width="11.42578125" customWidth="1"/>
    <col min="9966" max="9966" width="13.140625" customWidth="1"/>
    <col min="9967" max="9967" width="11.42578125" customWidth="1"/>
    <col min="9968" max="9968" width="10.28515625" customWidth="1"/>
    <col min="9969" max="9969" width="12.42578125" customWidth="1"/>
    <col min="9970" max="9970" width="7.28515625" customWidth="1"/>
    <col min="10212" max="10212" width="3.5703125" customWidth="1"/>
    <col min="10213" max="10213" width="9.42578125" customWidth="1"/>
    <col min="10214" max="10214" width="8.28515625" customWidth="1"/>
    <col min="10215" max="10215" width="16.42578125" customWidth="1"/>
    <col min="10216" max="10216" width="13.28515625" customWidth="1"/>
    <col min="10217" max="10217" width="8.85546875" customWidth="1"/>
    <col min="10218" max="10218" width="11.28515625" customWidth="1"/>
    <col min="10219" max="10219" width="10.5703125" customWidth="1"/>
    <col min="10220" max="10220" width="9.5703125" customWidth="1"/>
    <col min="10221" max="10221" width="11.42578125" customWidth="1"/>
    <col min="10222" max="10222" width="13.140625" customWidth="1"/>
    <col min="10223" max="10223" width="11.42578125" customWidth="1"/>
    <col min="10224" max="10224" width="10.28515625" customWidth="1"/>
    <col min="10225" max="10225" width="12.42578125" customWidth="1"/>
    <col min="10226" max="10226" width="7.28515625" customWidth="1"/>
    <col min="10468" max="10468" width="3.5703125" customWidth="1"/>
    <col min="10469" max="10469" width="9.42578125" customWidth="1"/>
    <col min="10470" max="10470" width="8.28515625" customWidth="1"/>
    <col min="10471" max="10471" width="16.42578125" customWidth="1"/>
    <col min="10472" max="10472" width="13.28515625" customWidth="1"/>
    <col min="10473" max="10473" width="8.85546875" customWidth="1"/>
    <col min="10474" max="10474" width="11.28515625" customWidth="1"/>
    <col min="10475" max="10475" width="10.5703125" customWidth="1"/>
    <col min="10476" max="10476" width="9.5703125" customWidth="1"/>
    <col min="10477" max="10477" width="11.42578125" customWidth="1"/>
    <col min="10478" max="10478" width="13.140625" customWidth="1"/>
    <col min="10479" max="10479" width="11.42578125" customWidth="1"/>
    <col min="10480" max="10480" width="10.28515625" customWidth="1"/>
    <col min="10481" max="10481" width="12.42578125" customWidth="1"/>
    <col min="10482" max="10482" width="7.28515625" customWidth="1"/>
    <col min="10724" max="10724" width="3.5703125" customWidth="1"/>
    <col min="10725" max="10725" width="9.42578125" customWidth="1"/>
    <col min="10726" max="10726" width="8.28515625" customWidth="1"/>
    <col min="10727" max="10727" width="16.42578125" customWidth="1"/>
    <col min="10728" max="10728" width="13.28515625" customWidth="1"/>
    <col min="10729" max="10729" width="8.85546875" customWidth="1"/>
    <col min="10730" max="10730" width="11.28515625" customWidth="1"/>
    <col min="10731" max="10731" width="10.5703125" customWidth="1"/>
    <col min="10732" max="10732" width="9.5703125" customWidth="1"/>
    <col min="10733" max="10733" width="11.42578125" customWidth="1"/>
    <col min="10734" max="10734" width="13.140625" customWidth="1"/>
    <col min="10735" max="10735" width="11.42578125" customWidth="1"/>
    <col min="10736" max="10736" width="10.28515625" customWidth="1"/>
    <col min="10737" max="10737" width="12.42578125" customWidth="1"/>
    <col min="10738" max="10738" width="7.28515625" customWidth="1"/>
    <col min="10980" max="10980" width="3.5703125" customWidth="1"/>
    <col min="10981" max="10981" width="9.42578125" customWidth="1"/>
    <col min="10982" max="10982" width="8.28515625" customWidth="1"/>
    <col min="10983" max="10983" width="16.42578125" customWidth="1"/>
    <col min="10984" max="10984" width="13.28515625" customWidth="1"/>
    <col min="10985" max="10985" width="8.85546875" customWidth="1"/>
    <col min="10986" max="10986" width="11.28515625" customWidth="1"/>
    <col min="10987" max="10987" width="10.5703125" customWidth="1"/>
    <col min="10988" max="10988" width="9.5703125" customWidth="1"/>
    <col min="10989" max="10989" width="11.42578125" customWidth="1"/>
    <col min="10990" max="10990" width="13.140625" customWidth="1"/>
    <col min="10991" max="10991" width="11.42578125" customWidth="1"/>
    <col min="10992" max="10992" width="10.28515625" customWidth="1"/>
    <col min="10993" max="10993" width="12.42578125" customWidth="1"/>
    <col min="10994" max="10994" width="7.28515625" customWidth="1"/>
    <col min="11236" max="11236" width="3.5703125" customWidth="1"/>
    <col min="11237" max="11237" width="9.42578125" customWidth="1"/>
    <col min="11238" max="11238" width="8.28515625" customWidth="1"/>
    <col min="11239" max="11239" width="16.42578125" customWidth="1"/>
    <col min="11240" max="11240" width="13.28515625" customWidth="1"/>
    <col min="11241" max="11241" width="8.85546875" customWidth="1"/>
    <col min="11242" max="11242" width="11.28515625" customWidth="1"/>
    <col min="11243" max="11243" width="10.5703125" customWidth="1"/>
    <col min="11244" max="11244" width="9.5703125" customWidth="1"/>
    <col min="11245" max="11245" width="11.42578125" customWidth="1"/>
    <col min="11246" max="11246" width="13.140625" customWidth="1"/>
    <col min="11247" max="11247" width="11.42578125" customWidth="1"/>
    <col min="11248" max="11248" width="10.28515625" customWidth="1"/>
    <col min="11249" max="11249" width="12.42578125" customWidth="1"/>
    <col min="11250" max="11250" width="7.28515625" customWidth="1"/>
    <col min="11492" max="11492" width="3.5703125" customWidth="1"/>
    <col min="11493" max="11493" width="9.42578125" customWidth="1"/>
    <col min="11494" max="11494" width="8.28515625" customWidth="1"/>
    <col min="11495" max="11495" width="16.42578125" customWidth="1"/>
    <col min="11496" max="11496" width="13.28515625" customWidth="1"/>
    <col min="11497" max="11497" width="8.85546875" customWidth="1"/>
    <col min="11498" max="11498" width="11.28515625" customWidth="1"/>
    <col min="11499" max="11499" width="10.5703125" customWidth="1"/>
    <col min="11500" max="11500" width="9.5703125" customWidth="1"/>
    <col min="11501" max="11501" width="11.42578125" customWidth="1"/>
    <col min="11502" max="11502" width="13.140625" customWidth="1"/>
    <col min="11503" max="11503" width="11.42578125" customWidth="1"/>
    <col min="11504" max="11504" width="10.28515625" customWidth="1"/>
    <col min="11505" max="11505" width="12.42578125" customWidth="1"/>
    <col min="11506" max="11506" width="7.28515625" customWidth="1"/>
    <col min="11748" max="11748" width="3.5703125" customWidth="1"/>
    <col min="11749" max="11749" width="9.42578125" customWidth="1"/>
    <col min="11750" max="11750" width="8.28515625" customWidth="1"/>
    <col min="11751" max="11751" width="16.42578125" customWidth="1"/>
    <col min="11752" max="11752" width="13.28515625" customWidth="1"/>
    <col min="11753" max="11753" width="8.85546875" customWidth="1"/>
    <col min="11754" max="11754" width="11.28515625" customWidth="1"/>
    <col min="11755" max="11755" width="10.5703125" customWidth="1"/>
    <col min="11756" max="11756" width="9.5703125" customWidth="1"/>
    <col min="11757" max="11757" width="11.42578125" customWidth="1"/>
    <col min="11758" max="11758" width="13.140625" customWidth="1"/>
    <col min="11759" max="11759" width="11.42578125" customWidth="1"/>
    <col min="11760" max="11760" width="10.28515625" customWidth="1"/>
    <col min="11761" max="11761" width="12.42578125" customWidth="1"/>
    <col min="11762" max="11762" width="7.28515625" customWidth="1"/>
    <col min="12004" max="12004" width="3.5703125" customWidth="1"/>
    <col min="12005" max="12005" width="9.42578125" customWidth="1"/>
    <col min="12006" max="12006" width="8.28515625" customWidth="1"/>
    <col min="12007" max="12007" width="16.42578125" customWidth="1"/>
    <col min="12008" max="12008" width="13.28515625" customWidth="1"/>
    <col min="12009" max="12009" width="8.85546875" customWidth="1"/>
    <col min="12010" max="12010" width="11.28515625" customWidth="1"/>
    <col min="12011" max="12011" width="10.5703125" customWidth="1"/>
    <col min="12012" max="12012" width="9.5703125" customWidth="1"/>
    <col min="12013" max="12013" width="11.42578125" customWidth="1"/>
    <col min="12014" max="12014" width="13.140625" customWidth="1"/>
    <col min="12015" max="12015" width="11.42578125" customWidth="1"/>
    <col min="12016" max="12016" width="10.28515625" customWidth="1"/>
    <col min="12017" max="12017" width="12.42578125" customWidth="1"/>
    <col min="12018" max="12018" width="7.28515625" customWidth="1"/>
    <col min="12260" max="12260" width="3.5703125" customWidth="1"/>
    <col min="12261" max="12261" width="9.42578125" customWidth="1"/>
    <col min="12262" max="12262" width="8.28515625" customWidth="1"/>
    <col min="12263" max="12263" width="16.42578125" customWidth="1"/>
    <col min="12264" max="12264" width="13.28515625" customWidth="1"/>
    <col min="12265" max="12265" width="8.85546875" customWidth="1"/>
    <col min="12266" max="12266" width="11.28515625" customWidth="1"/>
    <col min="12267" max="12267" width="10.5703125" customWidth="1"/>
    <col min="12268" max="12268" width="9.5703125" customWidth="1"/>
    <col min="12269" max="12269" width="11.42578125" customWidth="1"/>
    <col min="12270" max="12270" width="13.140625" customWidth="1"/>
    <col min="12271" max="12271" width="11.42578125" customWidth="1"/>
    <col min="12272" max="12272" width="10.28515625" customWidth="1"/>
    <col min="12273" max="12273" width="12.42578125" customWidth="1"/>
    <col min="12274" max="12274" width="7.28515625" customWidth="1"/>
    <col min="12516" max="12516" width="3.5703125" customWidth="1"/>
    <col min="12517" max="12517" width="9.42578125" customWidth="1"/>
    <col min="12518" max="12518" width="8.28515625" customWidth="1"/>
    <col min="12519" max="12519" width="16.42578125" customWidth="1"/>
    <col min="12520" max="12520" width="13.28515625" customWidth="1"/>
    <col min="12521" max="12521" width="8.85546875" customWidth="1"/>
    <col min="12522" max="12522" width="11.28515625" customWidth="1"/>
    <col min="12523" max="12523" width="10.5703125" customWidth="1"/>
    <col min="12524" max="12524" width="9.5703125" customWidth="1"/>
    <col min="12525" max="12525" width="11.42578125" customWidth="1"/>
    <col min="12526" max="12526" width="13.140625" customWidth="1"/>
    <col min="12527" max="12527" width="11.42578125" customWidth="1"/>
    <col min="12528" max="12528" width="10.28515625" customWidth="1"/>
    <col min="12529" max="12529" width="12.42578125" customWidth="1"/>
    <col min="12530" max="12530" width="7.28515625" customWidth="1"/>
    <col min="12772" max="12772" width="3.5703125" customWidth="1"/>
    <col min="12773" max="12773" width="9.42578125" customWidth="1"/>
    <col min="12774" max="12774" width="8.28515625" customWidth="1"/>
    <col min="12775" max="12775" width="16.42578125" customWidth="1"/>
    <col min="12776" max="12776" width="13.28515625" customWidth="1"/>
    <col min="12777" max="12777" width="8.85546875" customWidth="1"/>
    <col min="12778" max="12778" width="11.28515625" customWidth="1"/>
    <col min="12779" max="12779" width="10.5703125" customWidth="1"/>
    <col min="12780" max="12780" width="9.5703125" customWidth="1"/>
    <col min="12781" max="12781" width="11.42578125" customWidth="1"/>
    <col min="12782" max="12782" width="13.140625" customWidth="1"/>
    <col min="12783" max="12783" width="11.42578125" customWidth="1"/>
    <col min="12784" max="12784" width="10.28515625" customWidth="1"/>
    <col min="12785" max="12785" width="12.42578125" customWidth="1"/>
    <col min="12786" max="12786" width="7.28515625" customWidth="1"/>
    <col min="13028" max="13028" width="3.5703125" customWidth="1"/>
    <col min="13029" max="13029" width="9.42578125" customWidth="1"/>
    <col min="13030" max="13030" width="8.28515625" customWidth="1"/>
    <col min="13031" max="13031" width="16.42578125" customWidth="1"/>
    <col min="13032" max="13032" width="13.28515625" customWidth="1"/>
    <col min="13033" max="13033" width="8.85546875" customWidth="1"/>
    <col min="13034" max="13034" width="11.28515625" customWidth="1"/>
    <col min="13035" max="13035" width="10.5703125" customWidth="1"/>
    <col min="13036" max="13036" width="9.5703125" customWidth="1"/>
    <col min="13037" max="13037" width="11.42578125" customWidth="1"/>
    <col min="13038" max="13038" width="13.140625" customWidth="1"/>
    <col min="13039" max="13039" width="11.42578125" customWidth="1"/>
    <col min="13040" max="13040" width="10.28515625" customWidth="1"/>
    <col min="13041" max="13041" width="12.42578125" customWidth="1"/>
    <col min="13042" max="13042" width="7.28515625" customWidth="1"/>
    <col min="13284" max="13284" width="3.5703125" customWidth="1"/>
    <col min="13285" max="13285" width="9.42578125" customWidth="1"/>
    <col min="13286" max="13286" width="8.28515625" customWidth="1"/>
    <col min="13287" max="13287" width="16.42578125" customWidth="1"/>
    <col min="13288" max="13288" width="13.28515625" customWidth="1"/>
    <col min="13289" max="13289" width="8.85546875" customWidth="1"/>
    <col min="13290" max="13290" width="11.28515625" customWidth="1"/>
    <col min="13291" max="13291" width="10.5703125" customWidth="1"/>
    <col min="13292" max="13292" width="9.5703125" customWidth="1"/>
    <col min="13293" max="13293" width="11.42578125" customWidth="1"/>
    <col min="13294" max="13294" width="13.140625" customWidth="1"/>
    <col min="13295" max="13295" width="11.42578125" customWidth="1"/>
    <col min="13296" max="13296" width="10.28515625" customWidth="1"/>
    <col min="13297" max="13297" width="12.42578125" customWidth="1"/>
    <col min="13298" max="13298" width="7.28515625" customWidth="1"/>
    <col min="13540" max="13540" width="3.5703125" customWidth="1"/>
    <col min="13541" max="13541" width="9.42578125" customWidth="1"/>
    <col min="13542" max="13542" width="8.28515625" customWidth="1"/>
    <col min="13543" max="13543" width="16.42578125" customWidth="1"/>
    <col min="13544" max="13544" width="13.28515625" customWidth="1"/>
    <col min="13545" max="13545" width="8.85546875" customWidth="1"/>
    <col min="13546" max="13546" width="11.28515625" customWidth="1"/>
    <col min="13547" max="13547" width="10.5703125" customWidth="1"/>
    <col min="13548" max="13548" width="9.5703125" customWidth="1"/>
    <col min="13549" max="13549" width="11.42578125" customWidth="1"/>
    <col min="13550" max="13550" width="13.140625" customWidth="1"/>
    <col min="13551" max="13551" width="11.42578125" customWidth="1"/>
    <col min="13552" max="13552" width="10.28515625" customWidth="1"/>
    <col min="13553" max="13553" width="12.42578125" customWidth="1"/>
    <col min="13554" max="13554" width="7.28515625" customWidth="1"/>
    <col min="13796" max="13796" width="3.5703125" customWidth="1"/>
    <col min="13797" max="13797" width="9.42578125" customWidth="1"/>
    <col min="13798" max="13798" width="8.28515625" customWidth="1"/>
    <col min="13799" max="13799" width="16.42578125" customWidth="1"/>
    <col min="13800" max="13800" width="13.28515625" customWidth="1"/>
    <col min="13801" max="13801" width="8.85546875" customWidth="1"/>
    <col min="13802" max="13802" width="11.28515625" customWidth="1"/>
    <col min="13803" max="13803" width="10.5703125" customWidth="1"/>
    <col min="13804" max="13804" width="9.5703125" customWidth="1"/>
    <col min="13805" max="13805" width="11.42578125" customWidth="1"/>
    <col min="13806" max="13806" width="13.140625" customWidth="1"/>
    <col min="13807" max="13807" width="11.42578125" customWidth="1"/>
    <col min="13808" max="13808" width="10.28515625" customWidth="1"/>
    <col min="13809" max="13809" width="12.42578125" customWidth="1"/>
    <col min="13810" max="13810" width="7.28515625" customWidth="1"/>
    <col min="14052" max="14052" width="3.5703125" customWidth="1"/>
    <col min="14053" max="14053" width="9.42578125" customWidth="1"/>
    <col min="14054" max="14054" width="8.28515625" customWidth="1"/>
    <col min="14055" max="14055" width="16.42578125" customWidth="1"/>
    <col min="14056" max="14056" width="13.28515625" customWidth="1"/>
    <col min="14057" max="14057" width="8.85546875" customWidth="1"/>
    <col min="14058" max="14058" width="11.28515625" customWidth="1"/>
    <col min="14059" max="14059" width="10.5703125" customWidth="1"/>
    <col min="14060" max="14060" width="9.5703125" customWidth="1"/>
    <col min="14061" max="14061" width="11.42578125" customWidth="1"/>
    <col min="14062" max="14062" width="13.140625" customWidth="1"/>
    <col min="14063" max="14063" width="11.42578125" customWidth="1"/>
    <col min="14064" max="14064" width="10.28515625" customWidth="1"/>
    <col min="14065" max="14065" width="12.42578125" customWidth="1"/>
    <col min="14066" max="14066" width="7.28515625" customWidth="1"/>
    <col min="14308" max="14308" width="3.5703125" customWidth="1"/>
    <col min="14309" max="14309" width="9.42578125" customWidth="1"/>
    <col min="14310" max="14310" width="8.28515625" customWidth="1"/>
    <col min="14311" max="14311" width="16.42578125" customWidth="1"/>
    <col min="14312" max="14312" width="13.28515625" customWidth="1"/>
    <col min="14313" max="14313" width="8.85546875" customWidth="1"/>
    <col min="14314" max="14314" width="11.28515625" customWidth="1"/>
    <col min="14315" max="14315" width="10.5703125" customWidth="1"/>
    <col min="14316" max="14316" width="9.5703125" customWidth="1"/>
    <col min="14317" max="14317" width="11.42578125" customWidth="1"/>
    <col min="14318" max="14318" width="13.140625" customWidth="1"/>
    <col min="14319" max="14319" width="11.42578125" customWidth="1"/>
    <col min="14320" max="14320" width="10.28515625" customWidth="1"/>
    <col min="14321" max="14321" width="12.42578125" customWidth="1"/>
    <col min="14322" max="14322" width="7.28515625" customWidth="1"/>
    <col min="14564" max="14564" width="3.5703125" customWidth="1"/>
    <col min="14565" max="14565" width="9.42578125" customWidth="1"/>
    <col min="14566" max="14566" width="8.28515625" customWidth="1"/>
    <col min="14567" max="14567" width="16.42578125" customWidth="1"/>
    <col min="14568" max="14568" width="13.28515625" customWidth="1"/>
    <col min="14569" max="14569" width="8.85546875" customWidth="1"/>
    <col min="14570" max="14570" width="11.28515625" customWidth="1"/>
    <col min="14571" max="14571" width="10.5703125" customWidth="1"/>
    <col min="14572" max="14572" width="9.5703125" customWidth="1"/>
    <col min="14573" max="14573" width="11.42578125" customWidth="1"/>
    <col min="14574" max="14574" width="13.140625" customWidth="1"/>
    <col min="14575" max="14575" width="11.42578125" customWidth="1"/>
    <col min="14576" max="14576" width="10.28515625" customWidth="1"/>
    <col min="14577" max="14577" width="12.42578125" customWidth="1"/>
    <col min="14578" max="14578" width="7.28515625" customWidth="1"/>
    <col min="14820" max="14820" width="3.5703125" customWidth="1"/>
    <col min="14821" max="14821" width="9.42578125" customWidth="1"/>
    <col min="14822" max="14822" width="8.28515625" customWidth="1"/>
    <col min="14823" max="14823" width="16.42578125" customWidth="1"/>
    <col min="14824" max="14824" width="13.28515625" customWidth="1"/>
    <col min="14825" max="14825" width="8.85546875" customWidth="1"/>
    <col min="14826" max="14826" width="11.28515625" customWidth="1"/>
    <col min="14827" max="14827" width="10.5703125" customWidth="1"/>
    <col min="14828" max="14828" width="9.5703125" customWidth="1"/>
    <col min="14829" max="14829" width="11.42578125" customWidth="1"/>
    <col min="14830" max="14830" width="13.140625" customWidth="1"/>
    <col min="14831" max="14831" width="11.42578125" customWidth="1"/>
    <col min="14832" max="14832" width="10.28515625" customWidth="1"/>
    <col min="14833" max="14833" width="12.42578125" customWidth="1"/>
    <col min="14834" max="14834" width="7.28515625" customWidth="1"/>
    <col min="15076" max="15076" width="3.5703125" customWidth="1"/>
    <col min="15077" max="15077" width="9.42578125" customWidth="1"/>
    <col min="15078" max="15078" width="8.28515625" customWidth="1"/>
    <col min="15079" max="15079" width="16.42578125" customWidth="1"/>
    <col min="15080" max="15080" width="13.28515625" customWidth="1"/>
    <col min="15081" max="15081" width="8.85546875" customWidth="1"/>
    <col min="15082" max="15082" width="11.28515625" customWidth="1"/>
    <col min="15083" max="15083" width="10.5703125" customWidth="1"/>
    <col min="15084" max="15084" width="9.5703125" customWidth="1"/>
    <col min="15085" max="15085" width="11.42578125" customWidth="1"/>
    <col min="15086" max="15086" width="13.140625" customWidth="1"/>
    <col min="15087" max="15087" width="11.42578125" customWidth="1"/>
    <col min="15088" max="15088" width="10.28515625" customWidth="1"/>
    <col min="15089" max="15089" width="12.42578125" customWidth="1"/>
    <col min="15090" max="15090" width="7.28515625" customWidth="1"/>
    <col min="15332" max="15332" width="3.5703125" customWidth="1"/>
    <col min="15333" max="15333" width="9.42578125" customWidth="1"/>
    <col min="15334" max="15334" width="8.28515625" customWidth="1"/>
    <col min="15335" max="15335" width="16.42578125" customWidth="1"/>
    <col min="15336" max="15336" width="13.28515625" customWidth="1"/>
    <col min="15337" max="15337" width="8.85546875" customWidth="1"/>
    <col min="15338" max="15338" width="11.28515625" customWidth="1"/>
    <col min="15339" max="15339" width="10.5703125" customWidth="1"/>
    <col min="15340" max="15340" width="9.5703125" customWidth="1"/>
    <col min="15341" max="15341" width="11.42578125" customWidth="1"/>
    <col min="15342" max="15342" width="13.140625" customWidth="1"/>
    <col min="15343" max="15343" width="11.42578125" customWidth="1"/>
    <col min="15344" max="15344" width="10.28515625" customWidth="1"/>
    <col min="15345" max="15345" width="12.42578125" customWidth="1"/>
    <col min="15346" max="15346" width="7.28515625" customWidth="1"/>
    <col min="15588" max="15588" width="3.5703125" customWidth="1"/>
    <col min="15589" max="15589" width="9.42578125" customWidth="1"/>
    <col min="15590" max="15590" width="8.28515625" customWidth="1"/>
    <col min="15591" max="15591" width="16.42578125" customWidth="1"/>
    <col min="15592" max="15592" width="13.28515625" customWidth="1"/>
    <col min="15593" max="15593" width="8.85546875" customWidth="1"/>
    <col min="15594" max="15594" width="11.28515625" customWidth="1"/>
    <col min="15595" max="15595" width="10.5703125" customWidth="1"/>
    <col min="15596" max="15596" width="9.5703125" customWidth="1"/>
    <col min="15597" max="15597" width="11.42578125" customWidth="1"/>
    <col min="15598" max="15598" width="13.140625" customWidth="1"/>
    <col min="15599" max="15599" width="11.42578125" customWidth="1"/>
    <col min="15600" max="15600" width="10.28515625" customWidth="1"/>
    <col min="15601" max="15601" width="12.42578125" customWidth="1"/>
    <col min="15602" max="15602" width="7.28515625" customWidth="1"/>
    <col min="15844" max="15844" width="3.5703125" customWidth="1"/>
    <col min="15845" max="15845" width="9.42578125" customWidth="1"/>
    <col min="15846" max="15846" width="8.28515625" customWidth="1"/>
    <col min="15847" max="15847" width="16.42578125" customWidth="1"/>
    <col min="15848" max="15848" width="13.28515625" customWidth="1"/>
    <col min="15849" max="15849" width="8.85546875" customWidth="1"/>
    <col min="15850" max="15850" width="11.28515625" customWidth="1"/>
    <col min="15851" max="15851" width="10.5703125" customWidth="1"/>
    <col min="15852" max="15852" width="9.5703125" customWidth="1"/>
    <col min="15853" max="15853" width="11.42578125" customWidth="1"/>
    <col min="15854" max="15854" width="13.140625" customWidth="1"/>
    <col min="15855" max="15855" width="11.42578125" customWidth="1"/>
    <col min="15856" max="15856" width="10.28515625" customWidth="1"/>
    <col min="15857" max="15857" width="12.42578125" customWidth="1"/>
    <col min="15858" max="15858" width="7.28515625" customWidth="1"/>
    <col min="16100" max="16100" width="3.5703125" customWidth="1"/>
    <col min="16101" max="16101" width="9.42578125" customWidth="1"/>
    <col min="16102" max="16102" width="8.28515625" customWidth="1"/>
    <col min="16103" max="16103" width="16.42578125" customWidth="1"/>
    <col min="16104" max="16104" width="13.28515625" customWidth="1"/>
    <col min="16105" max="16105" width="8.85546875" customWidth="1"/>
    <col min="16106" max="16106" width="11.28515625" customWidth="1"/>
    <col min="16107" max="16107" width="10.5703125" customWidth="1"/>
    <col min="16108" max="16108" width="9.5703125" customWidth="1"/>
    <col min="16109" max="16109" width="11.42578125" customWidth="1"/>
    <col min="16110" max="16110" width="13.140625" customWidth="1"/>
    <col min="16111" max="16111" width="11.42578125" customWidth="1"/>
    <col min="16112" max="16112" width="10.28515625" customWidth="1"/>
    <col min="16113" max="16113" width="12.42578125" customWidth="1"/>
    <col min="16114" max="16114" width="7.28515625" customWidth="1"/>
  </cols>
  <sheetData>
    <row r="2" spans="1:15">
      <c r="C2" s="30" t="s">
        <v>101</v>
      </c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5" ht="28.5" customHeight="1"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5" spans="1:15">
      <c r="A5" s="33"/>
      <c r="B5" s="23" t="s">
        <v>0</v>
      </c>
      <c r="C5" s="23"/>
      <c r="D5" s="23"/>
      <c r="E5" s="23"/>
      <c r="F5" s="23"/>
      <c r="G5" s="23"/>
      <c r="H5" s="31" t="s">
        <v>1</v>
      </c>
      <c r="I5" s="31"/>
      <c r="J5" s="31"/>
      <c r="K5" s="31"/>
      <c r="L5" s="31"/>
      <c r="M5" s="31"/>
      <c r="N5" s="31"/>
      <c r="O5" s="1"/>
    </row>
    <row r="6" spans="1:15">
      <c r="A6" s="33"/>
      <c r="B6" s="23" t="s">
        <v>2</v>
      </c>
      <c r="C6" s="23"/>
      <c r="D6" s="23"/>
      <c r="E6" s="23"/>
      <c r="F6" s="23"/>
      <c r="G6" s="23"/>
      <c r="H6" s="29" t="s">
        <v>3</v>
      </c>
      <c r="I6" s="27"/>
      <c r="J6" s="27"/>
      <c r="K6" s="27"/>
      <c r="L6" s="27"/>
      <c r="M6" s="27"/>
      <c r="N6" s="27"/>
      <c r="O6" s="1"/>
    </row>
    <row r="7" spans="1:15">
      <c r="A7" s="33"/>
      <c r="B7" s="23" t="s">
        <v>4</v>
      </c>
      <c r="C7" s="23"/>
      <c r="D7" s="23"/>
      <c r="E7" s="23"/>
      <c r="F7" s="23"/>
      <c r="G7" s="23"/>
      <c r="H7" s="29" t="s">
        <v>5</v>
      </c>
      <c r="I7" s="27"/>
      <c r="J7" s="27"/>
      <c r="K7" s="27"/>
      <c r="L7" s="27"/>
      <c r="M7" s="27"/>
      <c r="N7" s="27"/>
      <c r="O7" s="1"/>
    </row>
    <row r="8" spans="1:15">
      <c r="A8" s="33"/>
      <c r="B8" s="23" t="s">
        <v>6</v>
      </c>
      <c r="C8" s="23"/>
      <c r="D8" s="23"/>
      <c r="E8" s="23"/>
      <c r="F8" s="23"/>
      <c r="G8" s="23"/>
      <c r="H8" s="26" t="s">
        <v>109</v>
      </c>
      <c r="I8" s="27"/>
      <c r="J8" s="27"/>
      <c r="K8" s="27"/>
      <c r="L8" s="27"/>
      <c r="M8" s="27"/>
      <c r="N8" s="27"/>
      <c r="O8" s="1"/>
    </row>
    <row r="9" spans="1:15">
      <c r="A9" s="33"/>
      <c r="B9" s="23" t="s">
        <v>7</v>
      </c>
      <c r="C9" s="23"/>
      <c r="D9" s="23"/>
      <c r="E9" s="23"/>
      <c r="F9" s="23"/>
      <c r="G9" s="23"/>
      <c r="H9" s="28" t="s">
        <v>8</v>
      </c>
      <c r="I9" s="24"/>
      <c r="J9" s="24"/>
      <c r="K9" s="24"/>
      <c r="L9" s="24"/>
      <c r="M9" s="24"/>
      <c r="N9" s="24"/>
      <c r="O9" s="1"/>
    </row>
    <row r="10" spans="1:15">
      <c r="A10" s="33"/>
      <c r="B10" s="23" t="s">
        <v>9</v>
      </c>
      <c r="C10" s="23"/>
      <c r="D10" s="23"/>
      <c r="E10" s="23"/>
      <c r="F10" s="23"/>
      <c r="G10" s="23"/>
      <c r="H10" s="28" t="s">
        <v>10</v>
      </c>
      <c r="I10" s="24"/>
      <c r="J10" s="24"/>
      <c r="K10" s="24"/>
      <c r="L10" s="24"/>
      <c r="M10" s="24"/>
      <c r="N10" s="24"/>
      <c r="O10" s="1"/>
    </row>
    <row r="11" spans="1:15">
      <c r="A11" s="33"/>
      <c r="B11" s="23" t="s">
        <v>11</v>
      </c>
      <c r="C11" s="23"/>
      <c r="D11" s="23"/>
      <c r="E11" s="23"/>
      <c r="F11" s="23"/>
      <c r="G11" s="23"/>
      <c r="H11" s="24" t="s">
        <v>12</v>
      </c>
      <c r="I11" s="24"/>
      <c r="J11" s="24"/>
      <c r="K11" s="24"/>
      <c r="L11" s="24"/>
      <c r="M11" s="24"/>
      <c r="N11" s="24"/>
      <c r="O11" s="1"/>
    </row>
    <row r="13" spans="1:15">
      <c r="A13" s="34" t="s">
        <v>13</v>
      </c>
      <c r="B13" s="25" t="s">
        <v>14</v>
      </c>
      <c r="C13" s="25" t="s">
        <v>15</v>
      </c>
      <c r="D13" s="22" t="s">
        <v>16</v>
      </c>
      <c r="E13" s="22"/>
      <c r="F13" s="22"/>
      <c r="G13" s="22"/>
      <c r="H13" s="22"/>
      <c r="I13" s="22"/>
      <c r="J13" s="22"/>
      <c r="K13" s="22"/>
      <c r="L13" s="22"/>
      <c r="M13" s="22"/>
      <c r="N13" s="22" t="s">
        <v>17</v>
      </c>
      <c r="O13" s="22" t="s">
        <v>18</v>
      </c>
    </row>
    <row r="14" spans="1:15" ht="37.5" customHeight="1">
      <c r="A14" s="34"/>
      <c r="B14" s="25"/>
      <c r="C14" s="25"/>
      <c r="D14" s="22" t="s">
        <v>19</v>
      </c>
      <c r="E14" s="22" t="s">
        <v>20</v>
      </c>
      <c r="F14" s="22" t="s">
        <v>21</v>
      </c>
      <c r="G14" s="22"/>
      <c r="H14" s="22" t="s">
        <v>22</v>
      </c>
      <c r="I14" s="22" t="s">
        <v>23</v>
      </c>
      <c r="J14" s="22"/>
      <c r="K14" s="22" t="s">
        <v>24</v>
      </c>
      <c r="L14" s="22" t="s">
        <v>25</v>
      </c>
      <c r="M14" s="22"/>
      <c r="N14" s="22"/>
      <c r="O14" s="22"/>
    </row>
    <row r="15" spans="1:15" ht="74.25" customHeight="1">
      <c r="A15" s="34"/>
      <c r="B15" s="25"/>
      <c r="C15" s="25"/>
      <c r="D15" s="22"/>
      <c r="E15" s="22"/>
      <c r="F15" s="2" t="s">
        <v>26</v>
      </c>
      <c r="G15" s="2" t="s">
        <v>27</v>
      </c>
      <c r="H15" s="22"/>
      <c r="I15" s="2" t="s">
        <v>28</v>
      </c>
      <c r="J15" s="2" t="s">
        <v>27</v>
      </c>
      <c r="K15" s="22"/>
      <c r="L15" s="2" t="s">
        <v>29</v>
      </c>
      <c r="M15" s="2" t="s">
        <v>30</v>
      </c>
      <c r="N15" s="22"/>
      <c r="O15" s="2" t="s">
        <v>31</v>
      </c>
    </row>
    <row r="16" spans="1:15">
      <c r="A16" s="35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  <c r="K16" s="3">
        <v>11</v>
      </c>
      <c r="L16" s="3">
        <v>12</v>
      </c>
      <c r="M16" s="3">
        <v>13</v>
      </c>
      <c r="N16" s="3">
        <v>14</v>
      </c>
      <c r="O16" s="3">
        <v>15</v>
      </c>
    </row>
    <row r="17" spans="1:15" ht="33.75">
      <c r="A17" s="36">
        <v>1</v>
      </c>
      <c r="B17" s="4" t="s">
        <v>36</v>
      </c>
      <c r="C17" s="2">
        <v>6613070</v>
      </c>
      <c r="D17" s="5" t="s">
        <v>37</v>
      </c>
      <c r="E17" s="2" t="s">
        <v>38</v>
      </c>
      <c r="F17" s="2">
        <v>796</v>
      </c>
      <c r="G17" s="2" t="s">
        <v>32</v>
      </c>
      <c r="H17" s="14">
        <v>1</v>
      </c>
      <c r="I17" s="6">
        <v>78415000</v>
      </c>
      <c r="J17" s="2" t="s">
        <v>33</v>
      </c>
      <c r="K17" s="14">
        <v>3204580</v>
      </c>
      <c r="L17" s="7">
        <v>42430</v>
      </c>
      <c r="M17" s="7">
        <v>42461</v>
      </c>
      <c r="N17" s="2" t="s">
        <v>34</v>
      </c>
      <c r="O17" s="2" t="s">
        <v>35</v>
      </c>
    </row>
    <row r="18" spans="1:15" ht="22.5">
      <c r="A18" s="36">
        <v>2</v>
      </c>
      <c r="B18" s="36">
        <v>74.099999999999994</v>
      </c>
      <c r="C18" s="37">
        <v>7410000</v>
      </c>
      <c r="D18" s="38" t="s">
        <v>41</v>
      </c>
      <c r="E18" s="37" t="s">
        <v>39</v>
      </c>
      <c r="F18" s="37">
        <v>796</v>
      </c>
      <c r="G18" s="37" t="s">
        <v>32</v>
      </c>
      <c r="H18" s="39">
        <v>1</v>
      </c>
      <c r="I18" s="40">
        <v>78415000</v>
      </c>
      <c r="J18" s="37" t="s">
        <v>33</v>
      </c>
      <c r="K18" s="39">
        <v>6000</v>
      </c>
      <c r="L18" s="41">
        <v>42370</v>
      </c>
      <c r="M18" s="41">
        <v>42370</v>
      </c>
      <c r="N18" s="37" t="s">
        <v>40</v>
      </c>
      <c r="O18" s="37" t="s">
        <v>35</v>
      </c>
    </row>
    <row r="19" spans="1:15" ht="22.5">
      <c r="A19" s="36">
        <v>3</v>
      </c>
      <c r="B19" s="36">
        <v>74.8</v>
      </c>
      <c r="C19" s="37">
        <v>7422090</v>
      </c>
      <c r="D19" s="38" t="s">
        <v>42</v>
      </c>
      <c r="E19" s="37" t="s">
        <v>39</v>
      </c>
      <c r="F19" s="37">
        <v>796</v>
      </c>
      <c r="G19" s="37" t="s">
        <v>32</v>
      </c>
      <c r="H19" s="39">
        <v>1</v>
      </c>
      <c r="I19" s="40">
        <v>78415000</v>
      </c>
      <c r="J19" s="37" t="s">
        <v>33</v>
      </c>
      <c r="K19" s="39">
        <v>30000</v>
      </c>
      <c r="L19" s="41">
        <v>42370</v>
      </c>
      <c r="M19" s="41">
        <v>42705</v>
      </c>
      <c r="N19" s="37" t="s">
        <v>40</v>
      </c>
      <c r="O19" s="37" t="s">
        <v>35</v>
      </c>
    </row>
    <row r="20" spans="1:15" ht="22.5">
      <c r="A20" s="36">
        <v>4</v>
      </c>
      <c r="B20" s="36" t="s">
        <v>43</v>
      </c>
      <c r="C20" s="37">
        <v>9010203</v>
      </c>
      <c r="D20" s="38" t="s">
        <v>44</v>
      </c>
      <c r="E20" s="37" t="s">
        <v>39</v>
      </c>
      <c r="F20" s="37">
        <v>796</v>
      </c>
      <c r="G20" s="37" t="s">
        <v>32</v>
      </c>
      <c r="H20" s="39">
        <v>1</v>
      </c>
      <c r="I20" s="40">
        <v>78415000</v>
      </c>
      <c r="J20" s="37" t="s">
        <v>33</v>
      </c>
      <c r="K20" s="39">
        <v>60000</v>
      </c>
      <c r="L20" s="41">
        <v>42370</v>
      </c>
      <c r="M20" s="41">
        <v>42705</v>
      </c>
      <c r="N20" s="37" t="s">
        <v>40</v>
      </c>
      <c r="O20" s="37" t="s">
        <v>35</v>
      </c>
    </row>
    <row r="21" spans="1:15" ht="22.5">
      <c r="A21" s="36">
        <v>5</v>
      </c>
      <c r="B21" s="36">
        <v>93.05</v>
      </c>
      <c r="C21" s="37">
        <v>7490000</v>
      </c>
      <c r="D21" s="38" t="s">
        <v>45</v>
      </c>
      <c r="E21" s="37" t="s">
        <v>39</v>
      </c>
      <c r="F21" s="37">
        <v>796</v>
      </c>
      <c r="G21" s="37" t="s">
        <v>32</v>
      </c>
      <c r="H21" s="39">
        <v>1</v>
      </c>
      <c r="I21" s="40">
        <v>78415000</v>
      </c>
      <c r="J21" s="37" t="s">
        <v>33</v>
      </c>
      <c r="K21" s="39">
        <v>36000</v>
      </c>
      <c r="L21" s="41">
        <v>42370</v>
      </c>
      <c r="M21" s="41">
        <v>42705</v>
      </c>
      <c r="N21" s="37" t="s">
        <v>40</v>
      </c>
      <c r="O21" s="37" t="s">
        <v>35</v>
      </c>
    </row>
    <row r="22" spans="1:15" ht="22.5">
      <c r="A22" s="36">
        <v>6</v>
      </c>
      <c r="B22" s="36">
        <v>85.1</v>
      </c>
      <c r="C22" s="37">
        <v>8510000</v>
      </c>
      <c r="D22" s="38" t="s">
        <v>46</v>
      </c>
      <c r="E22" s="37" t="s">
        <v>39</v>
      </c>
      <c r="F22" s="37">
        <v>796</v>
      </c>
      <c r="G22" s="37" t="s">
        <v>32</v>
      </c>
      <c r="H22" s="39">
        <v>1</v>
      </c>
      <c r="I22" s="40">
        <v>78415000</v>
      </c>
      <c r="J22" s="37" t="s">
        <v>33</v>
      </c>
      <c r="K22" s="39">
        <v>300000</v>
      </c>
      <c r="L22" s="41">
        <v>42370</v>
      </c>
      <c r="M22" s="41">
        <v>42705</v>
      </c>
      <c r="N22" s="37" t="s">
        <v>40</v>
      </c>
      <c r="O22" s="37" t="s">
        <v>35</v>
      </c>
    </row>
    <row r="23" spans="1:15" ht="33.75">
      <c r="A23" s="36">
        <v>7</v>
      </c>
      <c r="B23" s="4">
        <v>74.099999999999994</v>
      </c>
      <c r="C23" s="2">
        <v>741000</v>
      </c>
      <c r="D23" s="5" t="s">
        <v>47</v>
      </c>
      <c r="E23" s="2" t="s">
        <v>39</v>
      </c>
      <c r="F23" s="2">
        <v>796</v>
      </c>
      <c r="G23" s="2" t="s">
        <v>32</v>
      </c>
      <c r="H23" s="14">
        <v>1</v>
      </c>
      <c r="I23" s="6">
        <v>78415000</v>
      </c>
      <c r="J23" s="2" t="s">
        <v>33</v>
      </c>
      <c r="K23" s="14">
        <v>120000</v>
      </c>
      <c r="L23" s="7">
        <v>42370</v>
      </c>
      <c r="M23" s="7">
        <v>42705</v>
      </c>
      <c r="N23" s="2" t="s">
        <v>40</v>
      </c>
      <c r="O23" s="2" t="s">
        <v>35</v>
      </c>
    </row>
    <row r="24" spans="1:15" s="32" customFormat="1" ht="22.5">
      <c r="A24" s="36">
        <v>8</v>
      </c>
      <c r="B24" s="36">
        <v>74.099999999999994</v>
      </c>
      <c r="C24" s="37">
        <v>741000</v>
      </c>
      <c r="D24" s="38" t="s">
        <v>48</v>
      </c>
      <c r="E24" s="37" t="s">
        <v>39</v>
      </c>
      <c r="F24" s="37">
        <v>796</v>
      </c>
      <c r="G24" s="37" t="s">
        <v>32</v>
      </c>
      <c r="H24" s="39">
        <v>1</v>
      </c>
      <c r="I24" s="40">
        <v>78415000</v>
      </c>
      <c r="J24" s="37" t="s">
        <v>33</v>
      </c>
      <c r="K24" s="39">
        <v>192000</v>
      </c>
      <c r="L24" s="41">
        <v>42370</v>
      </c>
      <c r="M24" s="41">
        <v>42705</v>
      </c>
      <c r="N24" s="37" t="s">
        <v>40</v>
      </c>
      <c r="O24" s="37" t="s">
        <v>35</v>
      </c>
    </row>
    <row r="25" spans="1:15" ht="33.75">
      <c r="A25" s="36">
        <v>9</v>
      </c>
      <c r="B25" s="4">
        <v>74.099999999999994</v>
      </c>
      <c r="C25" s="2">
        <v>741000</v>
      </c>
      <c r="D25" s="5" t="s">
        <v>49</v>
      </c>
      <c r="E25" s="2" t="s">
        <v>39</v>
      </c>
      <c r="F25" s="2">
        <v>796</v>
      </c>
      <c r="G25" s="2" t="s">
        <v>32</v>
      </c>
      <c r="H25" s="14">
        <v>1</v>
      </c>
      <c r="I25" s="6">
        <v>78415000</v>
      </c>
      <c r="J25" s="2" t="s">
        <v>33</v>
      </c>
      <c r="K25" s="14">
        <v>120000</v>
      </c>
      <c r="L25" s="7">
        <v>42370</v>
      </c>
      <c r="M25" s="7">
        <v>42705</v>
      </c>
      <c r="N25" s="2" t="s">
        <v>40</v>
      </c>
      <c r="O25" s="2" t="s">
        <v>35</v>
      </c>
    </row>
    <row r="26" spans="1:15" ht="22.5">
      <c r="A26" s="36">
        <v>10</v>
      </c>
      <c r="B26" s="4" t="s">
        <v>50</v>
      </c>
      <c r="C26" s="2">
        <v>4560212</v>
      </c>
      <c r="D26" s="5" t="s">
        <v>51</v>
      </c>
      <c r="E26" s="2" t="s">
        <v>39</v>
      </c>
      <c r="F26" s="2">
        <v>796</v>
      </c>
      <c r="G26" s="2" t="s">
        <v>32</v>
      </c>
      <c r="H26" s="14">
        <v>1</v>
      </c>
      <c r="I26" s="6">
        <v>78415000</v>
      </c>
      <c r="J26" s="2" t="s">
        <v>33</v>
      </c>
      <c r="K26" s="14">
        <v>250000</v>
      </c>
      <c r="L26" s="7" t="s">
        <v>102</v>
      </c>
      <c r="M26" s="7" t="s">
        <v>102</v>
      </c>
      <c r="N26" s="2" t="s">
        <v>40</v>
      </c>
      <c r="O26" s="2" t="s">
        <v>35</v>
      </c>
    </row>
    <row r="27" spans="1:15" ht="22.5">
      <c r="A27" s="36">
        <v>11</v>
      </c>
      <c r="B27" s="36">
        <v>72.5</v>
      </c>
      <c r="C27" s="37">
        <v>7490000</v>
      </c>
      <c r="D27" s="38" t="s">
        <v>52</v>
      </c>
      <c r="E27" s="37" t="s">
        <v>39</v>
      </c>
      <c r="F27" s="37">
        <v>796</v>
      </c>
      <c r="G27" s="37" t="s">
        <v>32</v>
      </c>
      <c r="H27" s="39">
        <v>1</v>
      </c>
      <c r="I27" s="40">
        <v>78415000</v>
      </c>
      <c r="J27" s="37" t="s">
        <v>33</v>
      </c>
      <c r="K27" s="39">
        <v>54000</v>
      </c>
      <c r="L27" s="41">
        <v>42370</v>
      </c>
      <c r="M27" s="41">
        <v>42705</v>
      </c>
      <c r="N27" s="37" t="s">
        <v>40</v>
      </c>
      <c r="O27" s="37" t="s">
        <v>35</v>
      </c>
    </row>
    <row r="28" spans="1:15" ht="22.5">
      <c r="A28" s="36">
        <v>12</v>
      </c>
      <c r="B28" s="36">
        <v>72.5</v>
      </c>
      <c r="C28" s="37">
        <v>7490000</v>
      </c>
      <c r="D28" s="38" t="s">
        <v>53</v>
      </c>
      <c r="E28" s="37" t="s">
        <v>39</v>
      </c>
      <c r="F28" s="37">
        <v>796</v>
      </c>
      <c r="G28" s="37" t="s">
        <v>32</v>
      </c>
      <c r="H28" s="39">
        <v>1</v>
      </c>
      <c r="I28" s="40">
        <v>78415000</v>
      </c>
      <c r="J28" s="37" t="s">
        <v>33</v>
      </c>
      <c r="K28" s="39">
        <v>84000</v>
      </c>
      <c r="L28" s="41">
        <v>42370</v>
      </c>
      <c r="M28" s="41">
        <v>42705</v>
      </c>
      <c r="N28" s="37" t="s">
        <v>40</v>
      </c>
      <c r="O28" s="37" t="s">
        <v>35</v>
      </c>
    </row>
    <row r="29" spans="1:15" ht="33.75">
      <c r="A29" s="36">
        <v>13</v>
      </c>
      <c r="B29" s="36">
        <v>72.5</v>
      </c>
      <c r="C29" s="37">
        <v>7490000</v>
      </c>
      <c r="D29" s="38" t="s">
        <v>54</v>
      </c>
      <c r="E29" s="37" t="s">
        <v>39</v>
      </c>
      <c r="F29" s="37">
        <v>796</v>
      </c>
      <c r="G29" s="37" t="s">
        <v>32</v>
      </c>
      <c r="H29" s="39">
        <v>1</v>
      </c>
      <c r="I29" s="40">
        <v>78415000</v>
      </c>
      <c r="J29" s="37" t="s">
        <v>33</v>
      </c>
      <c r="K29" s="39">
        <f>32000+54000+400</f>
        <v>86400</v>
      </c>
      <c r="L29" s="41">
        <v>42370</v>
      </c>
      <c r="M29" s="41">
        <v>42705</v>
      </c>
      <c r="N29" s="37" t="s">
        <v>40</v>
      </c>
      <c r="O29" s="37" t="s">
        <v>35</v>
      </c>
    </row>
    <row r="30" spans="1:15" ht="22.5">
      <c r="A30" s="36">
        <v>14</v>
      </c>
      <c r="B30" s="4">
        <v>72.5</v>
      </c>
      <c r="C30" s="2">
        <v>7490000</v>
      </c>
      <c r="D30" s="5" t="s">
        <v>55</v>
      </c>
      <c r="E30" s="2" t="s">
        <v>39</v>
      </c>
      <c r="F30" s="2">
        <v>796</v>
      </c>
      <c r="G30" s="2" t="s">
        <v>32</v>
      </c>
      <c r="H30" s="14">
        <v>1</v>
      </c>
      <c r="I30" s="6">
        <v>78415000</v>
      </c>
      <c r="J30" s="2" t="s">
        <v>33</v>
      </c>
      <c r="K30" s="14">
        <v>200000</v>
      </c>
      <c r="L30" s="7">
        <v>42370</v>
      </c>
      <c r="M30" s="7">
        <v>42705</v>
      </c>
      <c r="N30" s="2" t="s">
        <v>40</v>
      </c>
      <c r="O30" s="2" t="s">
        <v>35</v>
      </c>
    </row>
    <row r="31" spans="1:15" ht="22.5">
      <c r="A31" s="36">
        <v>15</v>
      </c>
      <c r="B31" s="4" t="s">
        <v>56</v>
      </c>
      <c r="C31" s="2">
        <v>6420020</v>
      </c>
      <c r="D31" s="5" t="s">
        <v>57</v>
      </c>
      <c r="E31" s="2" t="s">
        <v>39</v>
      </c>
      <c r="F31" s="2">
        <v>796</v>
      </c>
      <c r="G31" s="2" t="s">
        <v>32</v>
      </c>
      <c r="H31" s="14">
        <v>1</v>
      </c>
      <c r="I31" s="6">
        <v>78415000</v>
      </c>
      <c r="J31" s="2" t="s">
        <v>33</v>
      </c>
      <c r="K31" s="39">
        <v>84000</v>
      </c>
      <c r="L31" s="7">
        <v>42370</v>
      </c>
      <c r="M31" s="7">
        <v>42705</v>
      </c>
      <c r="N31" s="2" t="s">
        <v>40</v>
      </c>
      <c r="O31" s="2" t="s">
        <v>35</v>
      </c>
    </row>
    <row r="32" spans="1:15" ht="22.5">
      <c r="A32" s="36">
        <v>16</v>
      </c>
      <c r="B32" s="36" t="s">
        <v>56</v>
      </c>
      <c r="C32" s="37">
        <v>6420020</v>
      </c>
      <c r="D32" s="38" t="s">
        <v>58</v>
      </c>
      <c r="E32" s="37" t="s">
        <v>39</v>
      </c>
      <c r="F32" s="37">
        <v>796</v>
      </c>
      <c r="G32" s="37" t="s">
        <v>32</v>
      </c>
      <c r="H32" s="39">
        <v>1</v>
      </c>
      <c r="I32" s="40">
        <v>78415000</v>
      </c>
      <c r="J32" s="37" t="s">
        <v>33</v>
      </c>
      <c r="K32" s="39">
        <v>180000</v>
      </c>
      <c r="L32" s="41">
        <v>42370</v>
      </c>
      <c r="M32" s="41">
        <v>42705</v>
      </c>
      <c r="N32" s="37" t="s">
        <v>40</v>
      </c>
      <c r="O32" s="37" t="s">
        <v>35</v>
      </c>
    </row>
    <row r="33" spans="1:15" ht="22.5">
      <c r="A33" s="36">
        <v>17</v>
      </c>
      <c r="B33" s="4">
        <v>50.2</v>
      </c>
      <c r="C33" s="2">
        <v>5020480</v>
      </c>
      <c r="D33" s="5" t="s">
        <v>59</v>
      </c>
      <c r="E33" s="2" t="s">
        <v>39</v>
      </c>
      <c r="F33" s="2">
        <v>796</v>
      </c>
      <c r="G33" s="2" t="s">
        <v>32</v>
      </c>
      <c r="H33" s="14">
        <v>1</v>
      </c>
      <c r="I33" s="6">
        <v>78415000</v>
      </c>
      <c r="J33" s="2" t="s">
        <v>33</v>
      </c>
      <c r="K33" s="14">
        <v>514000</v>
      </c>
      <c r="L33" s="7">
        <v>42370</v>
      </c>
      <c r="M33" s="7">
        <v>42705</v>
      </c>
      <c r="N33" s="2" t="s">
        <v>40</v>
      </c>
      <c r="O33" s="2" t="s">
        <v>35</v>
      </c>
    </row>
    <row r="34" spans="1:15" ht="22.5">
      <c r="A34" s="36">
        <v>18</v>
      </c>
      <c r="B34" s="36">
        <v>65.099999999999994</v>
      </c>
      <c r="C34" s="37">
        <v>6510000</v>
      </c>
      <c r="D34" s="38" t="s">
        <v>60</v>
      </c>
      <c r="E34" s="37" t="s">
        <v>39</v>
      </c>
      <c r="F34" s="37">
        <v>796</v>
      </c>
      <c r="G34" s="37" t="s">
        <v>32</v>
      </c>
      <c r="H34" s="39">
        <v>1</v>
      </c>
      <c r="I34" s="40">
        <v>78415000</v>
      </c>
      <c r="J34" s="37" t="s">
        <v>33</v>
      </c>
      <c r="K34" s="39">
        <v>480000</v>
      </c>
      <c r="L34" s="41">
        <v>42370</v>
      </c>
      <c r="M34" s="41">
        <v>42705</v>
      </c>
      <c r="N34" s="37" t="s">
        <v>40</v>
      </c>
      <c r="O34" s="37" t="s">
        <v>35</v>
      </c>
    </row>
    <row r="35" spans="1:15" ht="22.5">
      <c r="A35" s="36">
        <v>19</v>
      </c>
      <c r="B35" s="36">
        <v>74.8</v>
      </c>
      <c r="C35" s="37">
        <v>7490000</v>
      </c>
      <c r="D35" s="38" t="s">
        <v>61</v>
      </c>
      <c r="E35" s="37" t="s">
        <v>39</v>
      </c>
      <c r="F35" s="37">
        <v>796</v>
      </c>
      <c r="G35" s="37" t="s">
        <v>32</v>
      </c>
      <c r="H35" s="39">
        <v>1</v>
      </c>
      <c r="I35" s="40">
        <v>78415000</v>
      </c>
      <c r="J35" s="37" t="s">
        <v>33</v>
      </c>
      <c r="K35" s="39">
        <v>384000</v>
      </c>
      <c r="L35" s="41">
        <v>42370</v>
      </c>
      <c r="M35" s="41">
        <v>42705</v>
      </c>
      <c r="N35" s="37" t="s">
        <v>40</v>
      </c>
      <c r="O35" s="37" t="s">
        <v>35</v>
      </c>
    </row>
    <row r="36" spans="1:15" ht="22.5">
      <c r="A36" s="36">
        <v>20</v>
      </c>
      <c r="B36" s="36">
        <v>93.01</v>
      </c>
      <c r="C36" s="37">
        <v>7490000</v>
      </c>
      <c r="D36" s="38" t="s">
        <v>62</v>
      </c>
      <c r="E36" s="37" t="s">
        <v>39</v>
      </c>
      <c r="F36" s="37">
        <v>796</v>
      </c>
      <c r="G36" s="37" t="s">
        <v>32</v>
      </c>
      <c r="H36" s="39">
        <v>1</v>
      </c>
      <c r="I36" s="40">
        <v>78415000</v>
      </c>
      <c r="J36" s="37" t="s">
        <v>33</v>
      </c>
      <c r="K36" s="39">
        <v>300000</v>
      </c>
      <c r="L36" s="41">
        <v>42370</v>
      </c>
      <c r="M36" s="41">
        <v>42705</v>
      </c>
      <c r="N36" s="37" t="s">
        <v>40</v>
      </c>
      <c r="O36" s="37" t="s">
        <v>35</v>
      </c>
    </row>
    <row r="37" spans="1:15" ht="22.5">
      <c r="A37" s="36">
        <v>21</v>
      </c>
      <c r="B37" s="4">
        <v>51.9</v>
      </c>
      <c r="C37" s="2">
        <v>5190000</v>
      </c>
      <c r="D37" s="5" t="s">
        <v>63</v>
      </c>
      <c r="E37" s="2" t="s">
        <v>39</v>
      </c>
      <c r="F37" s="2">
        <v>796</v>
      </c>
      <c r="G37" s="2" t="s">
        <v>32</v>
      </c>
      <c r="H37" s="14">
        <v>1</v>
      </c>
      <c r="I37" s="6">
        <v>78415000</v>
      </c>
      <c r="J37" s="2" t="s">
        <v>33</v>
      </c>
      <c r="K37" s="14">
        <v>120000</v>
      </c>
      <c r="L37" s="7">
        <v>42370</v>
      </c>
      <c r="M37" s="7">
        <v>42705</v>
      </c>
      <c r="N37" s="2" t="s">
        <v>40</v>
      </c>
      <c r="O37" s="2" t="s">
        <v>35</v>
      </c>
    </row>
    <row r="38" spans="1:15" ht="22.5">
      <c r="A38" s="36">
        <v>22</v>
      </c>
      <c r="B38" s="4">
        <v>70.2</v>
      </c>
      <c r="C38" s="2">
        <v>7020000</v>
      </c>
      <c r="D38" s="5" t="s">
        <v>64</v>
      </c>
      <c r="E38" s="2" t="s">
        <v>39</v>
      </c>
      <c r="F38" s="2">
        <v>796</v>
      </c>
      <c r="G38" s="2" t="s">
        <v>32</v>
      </c>
      <c r="H38" s="14">
        <v>1</v>
      </c>
      <c r="I38" s="6">
        <v>78415000</v>
      </c>
      <c r="J38" s="2" t="s">
        <v>33</v>
      </c>
      <c r="K38" s="14">
        <v>420000</v>
      </c>
      <c r="L38" s="7">
        <v>42370</v>
      </c>
      <c r="M38" s="7">
        <v>42705</v>
      </c>
      <c r="N38" s="2" t="s">
        <v>40</v>
      </c>
      <c r="O38" s="2" t="s">
        <v>35</v>
      </c>
    </row>
    <row r="39" spans="1:15" s="13" customFormat="1" ht="22.5">
      <c r="A39" s="36">
        <v>23</v>
      </c>
      <c r="B39" s="8" t="s">
        <v>65</v>
      </c>
      <c r="C39" s="9">
        <v>4110020</v>
      </c>
      <c r="D39" s="10" t="s">
        <v>66</v>
      </c>
      <c r="E39" s="9" t="s">
        <v>39</v>
      </c>
      <c r="F39" s="2">
        <v>796</v>
      </c>
      <c r="G39" s="9" t="s">
        <v>32</v>
      </c>
      <c r="H39" s="16">
        <v>1</v>
      </c>
      <c r="I39" s="11">
        <v>78415000</v>
      </c>
      <c r="J39" s="9" t="s">
        <v>33</v>
      </c>
      <c r="K39" s="16">
        <v>480000</v>
      </c>
      <c r="L39" s="12">
        <v>42370</v>
      </c>
      <c r="M39" s="12">
        <v>42705</v>
      </c>
      <c r="N39" s="9" t="s">
        <v>40</v>
      </c>
      <c r="O39" s="9" t="s">
        <v>35</v>
      </c>
    </row>
    <row r="40" spans="1:15" s="13" customFormat="1" ht="22.5">
      <c r="A40" s="36">
        <v>24</v>
      </c>
      <c r="B40" s="8" t="s">
        <v>67</v>
      </c>
      <c r="C40" s="9">
        <v>4110010</v>
      </c>
      <c r="D40" s="10" t="s">
        <v>68</v>
      </c>
      <c r="E40" s="9" t="s">
        <v>39</v>
      </c>
      <c r="F40" s="2">
        <v>796</v>
      </c>
      <c r="G40" s="9" t="s">
        <v>32</v>
      </c>
      <c r="H40" s="16">
        <v>1</v>
      </c>
      <c r="I40" s="11">
        <v>78415000</v>
      </c>
      <c r="J40" s="9" t="s">
        <v>33</v>
      </c>
      <c r="K40" s="16">
        <v>320000</v>
      </c>
      <c r="L40" s="12">
        <v>42370</v>
      </c>
      <c r="M40" s="12">
        <v>42705</v>
      </c>
      <c r="N40" s="9" t="s">
        <v>40</v>
      </c>
      <c r="O40" s="9" t="s">
        <v>35</v>
      </c>
    </row>
    <row r="41" spans="1:15" s="13" customFormat="1" ht="22.5">
      <c r="A41" s="36">
        <v>25</v>
      </c>
      <c r="B41" s="8">
        <v>40.1</v>
      </c>
      <c r="C41" s="9">
        <v>4010000</v>
      </c>
      <c r="D41" s="10" t="s">
        <v>69</v>
      </c>
      <c r="E41" s="9" t="s">
        <v>39</v>
      </c>
      <c r="F41" s="2">
        <v>796</v>
      </c>
      <c r="G41" s="9" t="s">
        <v>32</v>
      </c>
      <c r="H41" s="16">
        <v>1</v>
      </c>
      <c r="I41" s="11">
        <v>78415000</v>
      </c>
      <c r="J41" s="9" t="s">
        <v>33</v>
      </c>
      <c r="K41" s="16">
        <v>3000000</v>
      </c>
      <c r="L41" s="12">
        <v>42370</v>
      </c>
      <c r="M41" s="12">
        <v>42705</v>
      </c>
      <c r="N41" s="9" t="s">
        <v>40</v>
      </c>
      <c r="O41" s="9" t="s">
        <v>35</v>
      </c>
    </row>
    <row r="42" spans="1:15" s="13" customFormat="1" ht="22.5">
      <c r="A42" s="36">
        <v>26</v>
      </c>
      <c r="B42" s="8">
        <v>51.4</v>
      </c>
      <c r="C42" s="9">
        <v>5140000</v>
      </c>
      <c r="D42" s="10" t="s">
        <v>104</v>
      </c>
      <c r="E42" s="9" t="s">
        <v>39</v>
      </c>
      <c r="F42" s="2">
        <v>796</v>
      </c>
      <c r="G42" s="9" t="s">
        <v>32</v>
      </c>
      <c r="H42" s="16">
        <v>1</v>
      </c>
      <c r="I42" s="11">
        <v>78415000</v>
      </c>
      <c r="J42" s="9" t="s">
        <v>33</v>
      </c>
      <c r="K42" s="16">
        <v>3000000</v>
      </c>
      <c r="L42" s="12">
        <v>42370</v>
      </c>
      <c r="M42" s="12">
        <v>42705</v>
      </c>
      <c r="N42" s="9" t="s">
        <v>40</v>
      </c>
      <c r="O42" s="9" t="s">
        <v>35</v>
      </c>
    </row>
    <row r="43" spans="1:15" ht="22.5">
      <c r="A43" s="36">
        <v>27</v>
      </c>
      <c r="B43" s="4">
        <v>50.3</v>
      </c>
      <c r="C43" s="2">
        <v>5030100</v>
      </c>
      <c r="D43" s="5" t="s">
        <v>70</v>
      </c>
      <c r="E43" s="2" t="s">
        <v>39</v>
      </c>
      <c r="F43" s="2">
        <v>168</v>
      </c>
      <c r="G43" s="2" t="s">
        <v>71</v>
      </c>
      <c r="H43" s="14">
        <f>300*12/1000</f>
        <v>3.6</v>
      </c>
      <c r="I43" s="6">
        <v>78415000</v>
      </c>
      <c r="J43" s="2" t="s">
        <v>33</v>
      </c>
      <c r="K43" s="14">
        <f>25000*H43</f>
        <v>90000</v>
      </c>
      <c r="L43" s="12">
        <v>42370</v>
      </c>
      <c r="M43" s="12">
        <v>42705</v>
      </c>
      <c r="N43" s="9" t="s">
        <v>40</v>
      </c>
      <c r="O43" s="9" t="s">
        <v>35</v>
      </c>
    </row>
    <row r="44" spans="1:15" ht="22.5">
      <c r="A44" s="36">
        <v>28</v>
      </c>
      <c r="B44" s="4">
        <v>50.3</v>
      </c>
      <c r="C44" s="2">
        <v>5030100</v>
      </c>
      <c r="D44" s="5" t="s">
        <v>72</v>
      </c>
      <c r="E44" s="2" t="s">
        <v>39</v>
      </c>
      <c r="F44" s="2">
        <v>796</v>
      </c>
      <c r="G44" s="2" t="s">
        <v>32</v>
      </c>
      <c r="H44" s="14">
        <v>900</v>
      </c>
      <c r="I44" s="6">
        <v>78415000</v>
      </c>
      <c r="J44" s="2" t="s">
        <v>33</v>
      </c>
      <c r="K44" s="14">
        <f>500*H44</f>
        <v>450000</v>
      </c>
      <c r="L44" s="12">
        <v>42370</v>
      </c>
      <c r="M44" s="12">
        <v>42705</v>
      </c>
      <c r="N44" s="9" t="s">
        <v>40</v>
      </c>
      <c r="O44" s="9" t="s">
        <v>35</v>
      </c>
    </row>
    <row r="45" spans="1:15" ht="22.5">
      <c r="A45" s="36">
        <v>29</v>
      </c>
      <c r="B45" s="4">
        <v>50.3</v>
      </c>
      <c r="C45" s="2">
        <v>5030100</v>
      </c>
      <c r="D45" s="5" t="s">
        <v>73</v>
      </c>
      <c r="E45" s="2" t="s">
        <v>39</v>
      </c>
      <c r="F45" s="2">
        <v>796</v>
      </c>
      <c r="G45" s="2" t="s">
        <v>32</v>
      </c>
      <c r="H45" s="14">
        <v>1700</v>
      </c>
      <c r="I45" s="6">
        <v>78415000</v>
      </c>
      <c r="J45" s="2" t="s">
        <v>33</v>
      </c>
      <c r="K45" s="14">
        <f>100*H45</f>
        <v>170000</v>
      </c>
      <c r="L45" s="12">
        <v>42370</v>
      </c>
      <c r="M45" s="12">
        <v>42705</v>
      </c>
      <c r="N45" s="9" t="s">
        <v>40</v>
      </c>
      <c r="O45" s="9" t="s">
        <v>35</v>
      </c>
    </row>
    <row r="46" spans="1:15" ht="22.5">
      <c r="A46" s="36">
        <v>30</v>
      </c>
      <c r="B46" s="4">
        <v>50.3</v>
      </c>
      <c r="C46" s="2">
        <v>5030100</v>
      </c>
      <c r="D46" s="5" t="s">
        <v>74</v>
      </c>
      <c r="E46" s="2" t="s">
        <v>39</v>
      </c>
      <c r="F46" s="2">
        <v>796</v>
      </c>
      <c r="G46" s="2" t="s">
        <v>32</v>
      </c>
      <c r="H46" s="14">
        <v>70</v>
      </c>
      <c r="I46" s="6">
        <v>78415000</v>
      </c>
      <c r="J46" s="2" t="s">
        <v>33</v>
      </c>
      <c r="K46" s="14">
        <f>2500*H46</f>
        <v>175000</v>
      </c>
      <c r="L46" s="12">
        <v>42370</v>
      </c>
      <c r="M46" s="12">
        <v>42705</v>
      </c>
      <c r="N46" s="9" t="s">
        <v>40</v>
      </c>
      <c r="O46" s="9" t="s">
        <v>35</v>
      </c>
    </row>
    <row r="47" spans="1:15" ht="22.5">
      <c r="A47" s="36">
        <v>31</v>
      </c>
      <c r="B47" s="4">
        <v>50.3</v>
      </c>
      <c r="C47" s="2">
        <v>5030100</v>
      </c>
      <c r="D47" s="5" t="s">
        <v>75</v>
      </c>
      <c r="E47" s="2" t="s">
        <v>39</v>
      </c>
      <c r="F47" s="2">
        <v>796</v>
      </c>
      <c r="G47" s="2" t="s">
        <v>32</v>
      </c>
      <c r="H47" s="14">
        <v>2200</v>
      </c>
      <c r="I47" s="6">
        <v>78415000</v>
      </c>
      <c r="J47" s="2" t="s">
        <v>33</v>
      </c>
      <c r="K47" s="14">
        <f>100*H47</f>
        <v>220000</v>
      </c>
      <c r="L47" s="12">
        <v>42370</v>
      </c>
      <c r="M47" s="12">
        <v>42705</v>
      </c>
      <c r="N47" s="9" t="s">
        <v>40</v>
      </c>
      <c r="O47" s="9" t="s">
        <v>35</v>
      </c>
    </row>
    <row r="48" spans="1:15" ht="22.5">
      <c r="A48" s="36">
        <v>32</v>
      </c>
      <c r="B48" s="4">
        <v>50.3</v>
      </c>
      <c r="C48" s="2">
        <v>5030100</v>
      </c>
      <c r="D48" s="5" t="s">
        <v>76</v>
      </c>
      <c r="E48" s="2" t="s">
        <v>39</v>
      </c>
      <c r="F48" s="2">
        <v>796</v>
      </c>
      <c r="G48" s="2" t="s">
        <v>32</v>
      </c>
      <c r="H48" s="14">
        <v>150</v>
      </c>
      <c r="I48" s="6">
        <v>78415000</v>
      </c>
      <c r="J48" s="2" t="s">
        <v>33</v>
      </c>
      <c r="K48" s="14">
        <f>550*H48</f>
        <v>82500</v>
      </c>
      <c r="L48" s="12">
        <v>42370</v>
      </c>
      <c r="M48" s="12">
        <v>42705</v>
      </c>
      <c r="N48" s="9" t="s">
        <v>40</v>
      </c>
      <c r="O48" s="9" t="s">
        <v>35</v>
      </c>
    </row>
    <row r="49" spans="1:15" ht="22.5">
      <c r="A49" s="36">
        <v>33</v>
      </c>
      <c r="B49" s="4">
        <v>50.3</v>
      </c>
      <c r="C49" s="2">
        <v>5030100</v>
      </c>
      <c r="D49" s="5" t="s">
        <v>77</v>
      </c>
      <c r="E49" s="2" t="s">
        <v>39</v>
      </c>
      <c r="F49" s="2">
        <v>796</v>
      </c>
      <c r="G49" s="2" t="s">
        <v>32</v>
      </c>
      <c r="H49" s="14">
        <v>150</v>
      </c>
      <c r="I49" s="6">
        <v>78415000</v>
      </c>
      <c r="J49" s="2" t="s">
        <v>33</v>
      </c>
      <c r="K49" s="14">
        <f>1700*H49</f>
        <v>255000</v>
      </c>
      <c r="L49" s="12">
        <v>42370</v>
      </c>
      <c r="M49" s="12">
        <v>42705</v>
      </c>
      <c r="N49" s="9" t="s">
        <v>40</v>
      </c>
      <c r="O49" s="9" t="s">
        <v>35</v>
      </c>
    </row>
    <row r="50" spans="1:15" ht="22.5">
      <c r="A50" s="36">
        <v>34</v>
      </c>
      <c r="B50" s="4">
        <v>50.3</v>
      </c>
      <c r="C50" s="2">
        <v>5030100</v>
      </c>
      <c r="D50" s="5" t="s">
        <v>78</v>
      </c>
      <c r="E50" s="2" t="s">
        <v>39</v>
      </c>
      <c r="F50" s="2">
        <v>796</v>
      </c>
      <c r="G50" s="2" t="s">
        <v>32</v>
      </c>
      <c r="H50" s="14">
        <v>1600</v>
      </c>
      <c r="I50" s="6">
        <v>78415000</v>
      </c>
      <c r="J50" s="2" t="s">
        <v>33</v>
      </c>
      <c r="K50" s="14">
        <f>200*H50</f>
        <v>320000</v>
      </c>
      <c r="L50" s="12">
        <v>42370</v>
      </c>
      <c r="M50" s="12">
        <v>42705</v>
      </c>
      <c r="N50" s="9" t="s">
        <v>40</v>
      </c>
      <c r="O50" s="9" t="s">
        <v>35</v>
      </c>
    </row>
    <row r="51" spans="1:15" ht="22.5">
      <c r="A51" s="36">
        <v>35</v>
      </c>
      <c r="B51" s="4">
        <v>50.3</v>
      </c>
      <c r="C51" s="2">
        <v>5030100</v>
      </c>
      <c r="D51" s="5" t="s">
        <v>79</v>
      </c>
      <c r="E51" s="2" t="s">
        <v>39</v>
      </c>
      <c r="F51" s="2">
        <v>796</v>
      </c>
      <c r="G51" s="2" t="s">
        <v>32</v>
      </c>
      <c r="H51" s="14">
        <v>6600</v>
      </c>
      <c r="I51" s="6">
        <v>78415000</v>
      </c>
      <c r="J51" s="2" t="s">
        <v>33</v>
      </c>
      <c r="K51" s="14">
        <f>30*H51</f>
        <v>198000</v>
      </c>
      <c r="L51" s="12">
        <v>42370</v>
      </c>
      <c r="M51" s="12">
        <v>42705</v>
      </c>
      <c r="N51" s="9" t="s">
        <v>40</v>
      </c>
      <c r="O51" s="9" t="s">
        <v>35</v>
      </c>
    </row>
    <row r="52" spans="1:15" ht="22.5">
      <c r="A52" s="36">
        <v>36</v>
      </c>
      <c r="B52" s="4">
        <v>50.3</v>
      </c>
      <c r="C52" s="2">
        <v>5030100</v>
      </c>
      <c r="D52" s="5" t="s">
        <v>80</v>
      </c>
      <c r="E52" s="2" t="s">
        <v>39</v>
      </c>
      <c r="F52" s="2">
        <v>796</v>
      </c>
      <c r="G52" s="2" t="s">
        <v>32</v>
      </c>
      <c r="H52" s="14">
        <v>60</v>
      </c>
      <c r="I52" s="6">
        <v>78415000</v>
      </c>
      <c r="J52" s="2" t="s">
        <v>33</v>
      </c>
      <c r="K52" s="14">
        <f>5000*H52</f>
        <v>300000</v>
      </c>
      <c r="L52" s="12">
        <v>42370</v>
      </c>
      <c r="M52" s="12">
        <v>42705</v>
      </c>
      <c r="N52" s="9" t="s">
        <v>40</v>
      </c>
      <c r="O52" s="9" t="s">
        <v>35</v>
      </c>
    </row>
    <row r="53" spans="1:15" ht="22.5">
      <c r="A53" s="36">
        <v>37</v>
      </c>
      <c r="B53" s="4">
        <v>50.3</v>
      </c>
      <c r="C53" s="2">
        <v>5030100</v>
      </c>
      <c r="D53" s="5" t="s">
        <v>81</v>
      </c>
      <c r="E53" s="2" t="s">
        <v>39</v>
      </c>
      <c r="F53" s="2">
        <v>796</v>
      </c>
      <c r="G53" s="2" t="s">
        <v>32</v>
      </c>
      <c r="H53" s="14">
        <v>5000</v>
      </c>
      <c r="I53" s="6">
        <v>78415000</v>
      </c>
      <c r="J53" s="2" t="s">
        <v>33</v>
      </c>
      <c r="K53" s="14">
        <f>50*H53</f>
        <v>250000</v>
      </c>
      <c r="L53" s="12">
        <v>42370</v>
      </c>
      <c r="M53" s="12">
        <v>42705</v>
      </c>
      <c r="N53" s="9" t="s">
        <v>40</v>
      </c>
      <c r="O53" s="9" t="s">
        <v>35</v>
      </c>
    </row>
    <row r="54" spans="1:15" ht="22.5">
      <c r="A54" s="36">
        <v>38</v>
      </c>
      <c r="B54" s="4">
        <v>50.3</v>
      </c>
      <c r="C54" s="2">
        <v>5030100</v>
      </c>
      <c r="D54" s="5" t="s">
        <v>82</v>
      </c>
      <c r="E54" s="2" t="s">
        <v>39</v>
      </c>
      <c r="F54" s="2">
        <v>796</v>
      </c>
      <c r="G54" s="2" t="s">
        <v>32</v>
      </c>
      <c r="H54" s="14">
        <v>950</v>
      </c>
      <c r="I54" s="6">
        <v>78415000</v>
      </c>
      <c r="J54" s="2" t="s">
        <v>33</v>
      </c>
      <c r="K54" s="14">
        <f>250*H54</f>
        <v>237500</v>
      </c>
      <c r="L54" s="12">
        <v>42370</v>
      </c>
      <c r="M54" s="12">
        <v>42705</v>
      </c>
      <c r="N54" s="9" t="s">
        <v>40</v>
      </c>
      <c r="O54" s="9" t="s">
        <v>35</v>
      </c>
    </row>
    <row r="55" spans="1:15" ht="22.5">
      <c r="A55" s="36">
        <v>39</v>
      </c>
      <c r="B55" s="4">
        <v>50.3</v>
      </c>
      <c r="C55" s="2">
        <v>5030100</v>
      </c>
      <c r="D55" s="5" t="s">
        <v>83</v>
      </c>
      <c r="E55" s="2" t="s">
        <v>39</v>
      </c>
      <c r="F55" s="2">
        <v>796</v>
      </c>
      <c r="G55" s="2" t="s">
        <v>32</v>
      </c>
      <c r="H55" s="14">
        <v>175</v>
      </c>
      <c r="I55" s="6">
        <v>78415000</v>
      </c>
      <c r="J55" s="2" t="s">
        <v>33</v>
      </c>
      <c r="K55" s="14">
        <f>1000*H55</f>
        <v>175000</v>
      </c>
      <c r="L55" s="12">
        <v>42370</v>
      </c>
      <c r="M55" s="12">
        <v>42705</v>
      </c>
      <c r="N55" s="9" t="s">
        <v>40</v>
      </c>
      <c r="O55" s="9" t="s">
        <v>35</v>
      </c>
    </row>
    <row r="56" spans="1:15" ht="22.5">
      <c r="A56" s="36">
        <v>40</v>
      </c>
      <c r="B56" s="4">
        <v>50.3</v>
      </c>
      <c r="C56" s="2">
        <v>5030100</v>
      </c>
      <c r="D56" s="5" t="s">
        <v>84</v>
      </c>
      <c r="E56" s="2" t="s">
        <v>39</v>
      </c>
      <c r="F56" s="2">
        <v>796</v>
      </c>
      <c r="G56" s="2" t="s">
        <v>32</v>
      </c>
      <c r="H56" s="14">
        <v>1200</v>
      </c>
      <c r="I56" s="6">
        <v>78415000</v>
      </c>
      <c r="J56" s="2" t="s">
        <v>33</v>
      </c>
      <c r="K56" s="14">
        <f>40*H56</f>
        <v>48000</v>
      </c>
      <c r="L56" s="12">
        <v>42370</v>
      </c>
      <c r="M56" s="12">
        <v>42705</v>
      </c>
      <c r="N56" s="9" t="s">
        <v>40</v>
      </c>
      <c r="O56" s="9" t="s">
        <v>35</v>
      </c>
    </row>
    <row r="57" spans="1:15" ht="22.5">
      <c r="A57" s="36">
        <v>41</v>
      </c>
      <c r="B57" s="4">
        <v>50.3</v>
      </c>
      <c r="C57" s="2">
        <v>5030100</v>
      </c>
      <c r="D57" s="5" t="s">
        <v>85</v>
      </c>
      <c r="E57" s="2" t="s">
        <v>39</v>
      </c>
      <c r="F57" s="2">
        <v>796</v>
      </c>
      <c r="G57" s="2" t="s">
        <v>32</v>
      </c>
      <c r="H57" s="14">
        <v>60</v>
      </c>
      <c r="I57" s="6">
        <v>78415000</v>
      </c>
      <c r="J57" s="2" t="s">
        <v>33</v>
      </c>
      <c r="K57" s="14">
        <f>3500*H57</f>
        <v>210000</v>
      </c>
      <c r="L57" s="12">
        <v>42370</v>
      </c>
      <c r="M57" s="12">
        <v>42705</v>
      </c>
      <c r="N57" s="9" t="s">
        <v>40</v>
      </c>
      <c r="O57" s="9" t="s">
        <v>35</v>
      </c>
    </row>
    <row r="58" spans="1:15" ht="22.5">
      <c r="A58" s="36">
        <v>42</v>
      </c>
      <c r="B58" s="4">
        <v>50.3</v>
      </c>
      <c r="C58" s="2">
        <v>5030100</v>
      </c>
      <c r="D58" s="5" t="s">
        <v>86</v>
      </c>
      <c r="E58" s="2" t="s">
        <v>39</v>
      </c>
      <c r="F58" s="2">
        <v>796</v>
      </c>
      <c r="G58" s="2" t="s">
        <v>32</v>
      </c>
      <c r="H58" s="14">
        <v>1200</v>
      </c>
      <c r="I58" s="6">
        <v>78415000</v>
      </c>
      <c r="J58" s="2" t="s">
        <v>33</v>
      </c>
      <c r="K58" s="14">
        <f>100*H58</f>
        <v>120000</v>
      </c>
      <c r="L58" s="12">
        <v>42370</v>
      </c>
      <c r="M58" s="12">
        <v>42705</v>
      </c>
      <c r="N58" s="9" t="s">
        <v>40</v>
      </c>
      <c r="O58" s="9" t="s">
        <v>35</v>
      </c>
    </row>
    <row r="59" spans="1:15" ht="22.5">
      <c r="A59" s="36">
        <v>43</v>
      </c>
      <c r="B59" s="4">
        <v>50.3</v>
      </c>
      <c r="C59" s="2">
        <v>5030100</v>
      </c>
      <c r="D59" s="5" t="s">
        <v>87</v>
      </c>
      <c r="E59" s="2" t="s">
        <v>39</v>
      </c>
      <c r="F59" s="2">
        <v>796</v>
      </c>
      <c r="G59" s="2" t="s">
        <v>32</v>
      </c>
      <c r="H59" s="14">
        <v>160</v>
      </c>
      <c r="I59" s="6">
        <v>78415000</v>
      </c>
      <c r="J59" s="2" t="s">
        <v>33</v>
      </c>
      <c r="K59" s="14">
        <f>1000*H59</f>
        <v>160000</v>
      </c>
      <c r="L59" s="12">
        <v>42370</v>
      </c>
      <c r="M59" s="12">
        <v>42705</v>
      </c>
      <c r="N59" s="9" t="s">
        <v>40</v>
      </c>
      <c r="O59" s="9" t="s">
        <v>35</v>
      </c>
    </row>
    <row r="60" spans="1:15" ht="22.5">
      <c r="A60" s="36">
        <v>44</v>
      </c>
      <c r="B60" s="4">
        <v>50.3</v>
      </c>
      <c r="C60" s="2">
        <v>5030100</v>
      </c>
      <c r="D60" s="5" t="s">
        <v>88</v>
      </c>
      <c r="E60" s="2" t="s">
        <v>39</v>
      </c>
      <c r="F60" s="2">
        <v>796</v>
      </c>
      <c r="G60" s="2" t="s">
        <v>32</v>
      </c>
      <c r="H60" s="14">
        <v>30</v>
      </c>
      <c r="I60" s="6">
        <v>78415000</v>
      </c>
      <c r="J60" s="2" t="s">
        <v>33</v>
      </c>
      <c r="K60" s="14">
        <f>1500*H60</f>
        <v>45000</v>
      </c>
      <c r="L60" s="12">
        <v>42370</v>
      </c>
      <c r="M60" s="12">
        <v>42705</v>
      </c>
      <c r="N60" s="9" t="s">
        <v>40</v>
      </c>
      <c r="O60" s="9" t="s">
        <v>35</v>
      </c>
    </row>
    <row r="61" spans="1:15" ht="22.5">
      <c r="A61" s="36">
        <v>45</v>
      </c>
      <c r="B61" s="4">
        <v>50.3</v>
      </c>
      <c r="C61" s="2">
        <v>5030100</v>
      </c>
      <c r="D61" s="5" t="s">
        <v>89</v>
      </c>
      <c r="E61" s="2" t="s">
        <v>39</v>
      </c>
      <c r="F61" s="2">
        <v>168</v>
      </c>
      <c r="G61" s="2" t="s">
        <v>71</v>
      </c>
      <c r="H61" s="14">
        <f>2.3*12</f>
        <v>27.599999999999998</v>
      </c>
      <c r="I61" s="6">
        <v>78415000</v>
      </c>
      <c r="J61" s="2" t="s">
        <v>33</v>
      </c>
      <c r="K61" s="14">
        <f>100000*H61</f>
        <v>2760000</v>
      </c>
      <c r="L61" s="12">
        <v>42370</v>
      </c>
      <c r="M61" s="12">
        <v>42705</v>
      </c>
      <c r="N61" s="2" t="s">
        <v>34</v>
      </c>
      <c r="O61" s="2" t="s">
        <v>35</v>
      </c>
    </row>
    <row r="62" spans="1:15" ht="22.5">
      <c r="A62" s="36">
        <v>46</v>
      </c>
      <c r="B62" s="4">
        <v>50.3</v>
      </c>
      <c r="C62" s="2">
        <v>5030100</v>
      </c>
      <c r="D62" s="5" t="s">
        <v>90</v>
      </c>
      <c r="E62" s="2" t="s">
        <v>39</v>
      </c>
      <c r="F62" s="2">
        <v>168</v>
      </c>
      <c r="G62" s="2" t="s">
        <v>71</v>
      </c>
      <c r="H62" s="14">
        <v>4</v>
      </c>
      <c r="I62" s="6">
        <v>78415000</v>
      </c>
      <c r="J62" s="2" t="s">
        <v>33</v>
      </c>
      <c r="K62" s="14">
        <f>38.35*1000*H62</f>
        <v>153400</v>
      </c>
      <c r="L62" s="12" t="s">
        <v>103</v>
      </c>
      <c r="M62" s="12" t="s">
        <v>103</v>
      </c>
      <c r="N62" s="9" t="s">
        <v>40</v>
      </c>
      <c r="O62" s="2" t="s">
        <v>35</v>
      </c>
    </row>
    <row r="63" spans="1:15" ht="22.5">
      <c r="A63" s="36">
        <v>47</v>
      </c>
      <c r="B63" s="4">
        <v>50.3</v>
      </c>
      <c r="C63" s="2">
        <v>5030100</v>
      </c>
      <c r="D63" s="5" t="s">
        <v>91</v>
      </c>
      <c r="E63" s="2" t="s">
        <v>39</v>
      </c>
      <c r="F63" s="2">
        <v>796</v>
      </c>
      <c r="G63" s="2" t="s">
        <v>32</v>
      </c>
      <c r="H63" s="14">
        <f>20*12</f>
        <v>240</v>
      </c>
      <c r="I63" s="6">
        <v>78415000</v>
      </c>
      <c r="J63" s="2" t="s">
        <v>33</v>
      </c>
      <c r="K63" s="14">
        <f>6300*H63</f>
        <v>1512000</v>
      </c>
      <c r="L63" s="12">
        <v>42370</v>
      </c>
      <c r="M63" s="12">
        <v>42705</v>
      </c>
      <c r="N63" s="9" t="s">
        <v>40</v>
      </c>
      <c r="O63" s="2" t="s">
        <v>35</v>
      </c>
    </row>
    <row r="64" spans="1:15" ht="22.5">
      <c r="A64" s="36">
        <v>48</v>
      </c>
      <c r="B64" s="4">
        <v>50.3</v>
      </c>
      <c r="C64" s="2">
        <v>5030100</v>
      </c>
      <c r="D64" s="5" t="s">
        <v>92</v>
      </c>
      <c r="E64" s="2" t="s">
        <v>39</v>
      </c>
      <c r="F64" s="2">
        <v>796</v>
      </c>
      <c r="G64" s="2" t="s">
        <v>32</v>
      </c>
      <c r="H64" s="14">
        <f>10*12</f>
        <v>120</v>
      </c>
      <c r="I64" s="6">
        <v>78415000</v>
      </c>
      <c r="J64" s="2" t="s">
        <v>33</v>
      </c>
      <c r="K64" s="14">
        <f>4922*H64</f>
        <v>590640</v>
      </c>
      <c r="L64" s="12">
        <v>42370</v>
      </c>
      <c r="M64" s="12">
        <v>42705</v>
      </c>
      <c r="N64" s="9" t="s">
        <v>40</v>
      </c>
      <c r="O64" s="2" t="s">
        <v>35</v>
      </c>
    </row>
    <row r="65" spans="1:15" ht="22.5">
      <c r="A65" s="36">
        <v>49</v>
      </c>
      <c r="B65" s="4">
        <v>50.3</v>
      </c>
      <c r="C65" s="2">
        <v>5030100</v>
      </c>
      <c r="D65" s="5" t="s">
        <v>93</v>
      </c>
      <c r="E65" s="2" t="s">
        <v>39</v>
      </c>
      <c r="F65" s="2">
        <v>796</v>
      </c>
      <c r="G65" s="2" t="s">
        <v>32</v>
      </c>
      <c r="H65" s="14">
        <v>30</v>
      </c>
      <c r="I65" s="40">
        <v>78415000</v>
      </c>
      <c r="J65" s="2" t="s">
        <v>33</v>
      </c>
      <c r="K65" s="14">
        <f>5400*H65</f>
        <v>162000</v>
      </c>
      <c r="L65" s="12">
        <v>42370</v>
      </c>
      <c r="M65" s="12">
        <v>42705</v>
      </c>
      <c r="N65" s="9" t="s">
        <v>40</v>
      </c>
      <c r="O65" s="2" t="s">
        <v>35</v>
      </c>
    </row>
    <row r="66" spans="1:15" ht="22.5">
      <c r="A66" s="36">
        <v>50</v>
      </c>
      <c r="B66" s="4">
        <v>50.3</v>
      </c>
      <c r="C66" s="2">
        <v>5030100</v>
      </c>
      <c r="D66" s="5" t="s">
        <v>94</v>
      </c>
      <c r="E66" s="2" t="s">
        <v>39</v>
      </c>
      <c r="F66" s="2">
        <v>796</v>
      </c>
      <c r="G66" s="2" t="s">
        <v>32</v>
      </c>
      <c r="H66" s="14">
        <v>90</v>
      </c>
      <c r="I66" s="40">
        <v>78415000</v>
      </c>
      <c r="J66" s="2" t="s">
        <v>33</v>
      </c>
      <c r="K66" s="14">
        <f>2563*H66</f>
        <v>230670</v>
      </c>
      <c r="L66" s="12">
        <v>42370</v>
      </c>
      <c r="M66" s="12">
        <v>42705</v>
      </c>
      <c r="N66" s="9" t="s">
        <v>40</v>
      </c>
      <c r="O66" s="2" t="s">
        <v>35</v>
      </c>
    </row>
    <row r="67" spans="1:15" ht="27" customHeight="1">
      <c r="A67" s="36">
        <v>51</v>
      </c>
      <c r="B67" s="17" t="s">
        <v>107</v>
      </c>
      <c r="C67" s="18">
        <v>7523000</v>
      </c>
      <c r="D67" s="5" t="s">
        <v>108</v>
      </c>
      <c r="E67" s="18" t="s">
        <v>39</v>
      </c>
      <c r="F67" s="18">
        <v>796</v>
      </c>
      <c r="G67" s="18" t="s">
        <v>32</v>
      </c>
      <c r="H67" s="14">
        <v>1</v>
      </c>
      <c r="I67" s="40">
        <v>78415000</v>
      </c>
      <c r="J67" s="18" t="s">
        <v>33</v>
      </c>
      <c r="K67" s="14">
        <v>1800000</v>
      </c>
      <c r="L67" s="12">
        <v>42370</v>
      </c>
      <c r="M67" s="12">
        <v>42705</v>
      </c>
      <c r="N67" s="9" t="s">
        <v>40</v>
      </c>
      <c r="O67" s="18" t="s">
        <v>35</v>
      </c>
    </row>
    <row r="68" spans="1:15" ht="22.5">
      <c r="A68" s="36">
        <v>52</v>
      </c>
      <c r="B68" s="4">
        <v>50.3</v>
      </c>
      <c r="C68" s="2">
        <v>5030100</v>
      </c>
      <c r="D68" s="5" t="s">
        <v>105</v>
      </c>
      <c r="E68" s="2" t="s">
        <v>39</v>
      </c>
      <c r="F68" s="2">
        <v>112</v>
      </c>
      <c r="G68" s="2" t="s">
        <v>95</v>
      </c>
      <c r="H68" s="14">
        <v>2040000</v>
      </c>
      <c r="I68" s="40">
        <v>78415000</v>
      </c>
      <c r="J68" s="2" t="s">
        <v>33</v>
      </c>
      <c r="K68" s="14">
        <v>69000000</v>
      </c>
      <c r="L68" s="12">
        <v>42430</v>
      </c>
      <c r="M68" s="12">
        <v>42461</v>
      </c>
      <c r="N68" s="2" t="s">
        <v>96</v>
      </c>
      <c r="O68" s="2" t="s">
        <v>35</v>
      </c>
    </row>
    <row r="70" spans="1:15" ht="15.75">
      <c r="B70" s="20" t="s">
        <v>106</v>
      </c>
      <c r="C70" s="20"/>
      <c r="D70" s="20"/>
      <c r="E70" s="20"/>
      <c r="F70" s="20"/>
      <c r="G70" s="20"/>
      <c r="H70" s="20"/>
      <c r="I70" s="15"/>
      <c r="J70" s="20"/>
      <c r="K70" s="20"/>
      <c r="L70" s="15"/>
      <c r="M70" s="21">
        <v>42368</v>
      </c>
      <c r="N70" s="21"/>
      <c r="O70" s="21"/>
    </row>
    <row r="71" spans="1:15" ht="15.75">
      <c r="B71" s="19" t="s">
        <v>97</v>
      </c>
      <c r="C71" s="19"/>
      <c r="D71" s="19"/>
      <c r="E71" s="19"/>
      <c r="F71" s="19"/>
      <c r="G71" s="19"/>
      <c r="H71" s="19"/>
      <c r="J71" s="19" t="s">
        <v>98</v>
      </c>
      <c r="K71" s="19"/>
      <c r="M71" s="19" t="s">
        <v>99</v>
      </c>
      <c r="N71" s="19"/>
      <c r="O71" s="19"/>
    </row>
    <row r="72" spans="1:15" ht="15.75">
      <c r="J72" s="19" t="s">
        <v>100</v>
      </c>
      <c r="K72" s="19"/>
    </row>
    <row r="73" spans="1:15" ht="6.75" customHeight="1"/>
    <row r="74" spans="1:15" hidden="1"/>
    <row r="75" spans="1:15" hidden="1"/>
  </sheetData>
  <mergeCells count="35">
    <mergeCell ref="B7:G7"/>
    <mergeCell ref="H7:N7"/>
    <mergeCell ref="C2:M3"/>
    <mergeCell ref="B5:G5"/>
    <mergeCell ref="H5:N5"/>
    <mergeCell ref="B6:G6"/>
    <mergeCell ref="H6:N6"/>
    <mergeCell ref="B8:G8"/>
    <mergeCell ref="H8:N8"/>
    <mergeCell ref="B9:G9"/>
    <mergeCell ref="H9:N9"/>
    <mergeCell ref="B10:G10"/>
    <mergeCell ref="H10:N10"/>
    <mergeCell ref="B11:G11"/>
    <mergeCell ref="H11:N11"/>
    <mergeCell ref="A13:A15"/>
    <mergeCell ref="B13:B15"/>
    <mergeCell ref="C13:C15"/>
    <mergeCell ref="D13:M13"/>
    <mergeCell ref="N13:N15"/>
    <mergeCell ref="O13:O14"/>
    <mergeCell ref="D14:D15"/>
    <mergeCell ref="E14:E15"/>
    <mergeCell ref="F14:G14"/>
    <mergeCell ref="H14:H15"/>
    <mergeCell ref="I14:J14"/>
    <mergeCell ref="K14:K15"/>
    <mergeCell ref="L14:M14"/>
    <mergeCell ref="J72:K72"/>
    <mergeCell ref="B70:H70"/>
    <mergeCell ref="J70:K70"/>
    <mergeCell ref="M70:O70"/>
    <mergeCell ref="B71:H71"/>
    <mergeCell ref="J71:K71"/>
    <mergeCell ref="M71:O71"/>
  </mergeCells>
  <hyperlinks>
    <hyperlink ref="H8" r:id="rId1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5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</dc:creator>
  <cp:lastModifiedBy>ZamDirEkon</cp:lastModifiedBy>
  <cp:lastPrinted>2015-12-30T11:08:03Z</cp:lastPrinted>
  <dcterms:created xsi:type="dcterms:W3CDTF">2014-03-31T06:46:13Z</dcterms:created>
  <dcterms:modified xsi:type="dcterms:W3CDTF">2015-12-30T11:08:24Z</dcterms:modified>
</cp:coreProperties>
</file>